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MARI - MICI" sheetId="1" r:id="rId1"/>
  </sheets>
  <calcPr calcId="145621"/>
</workbook>
</file>

<file path=xl/calcChain.xml><?xml version="1.0" encoding="utf-8"?>
<calcChain xmlns="http://schemas.openxmlformats.org/spreadsheetml/2006/main">
  <c r="AY29" i="1" l="1"/>
  <c r="AY20" i="1"/>
  <c r="AY28" i="1"/>
  <c r="AY27" i="1"/>
  <c r="AY26" i="1"/>
  <c r="AY25" i="1"/>
  <c r="AY24" i="1"/>
  <c r="AY23" i="1"/>
  <c r="AY22" i="1"/>
  <c r="AY21" i="1"/>
  <c r="AS29" i="1"/>
  <c r="AS28" i="1"/>
  <c r="AS27" i="1"/>
  <c r="AS26" i="1"/>
  <c r="AS25" i="1"/>
  <c r="AS24" i="1"/>
  <c r="AS23" i="1"/>
  <c r="AS22" i="1"/>
  <c r="AS21" i="1"/>
  <c r="AS20" i="1"/>
  <c r="AN29" i="1"/>
  <c r="AN28" i="1"/>
  <c r="AN27" i="1"/>
  <c r="AN26" i="1"/>
  <c r="AN25" i="1"/>
  <c r="AN24" i="1"/>
  <c r="AN23" i="1"/>
  <c r="AN22" i="1"/>
  <c r="AN21" i="1"/>
  <c r="AN20" i="1"/>
  <c r="AI21" i="1"/>
  <c r="AI22" i="1"/>
  <c r="AI23" i="1"/>
  <c r="AI24" i="1"/>
  <c r="AI25" i="1"/>
  <c r="AI26" i="1"/>
  <c r="AI27" i="1"/>
  <c r="AI28" i="1"/>
  <c r="AI29" i="1"/>
  <c r="AI20" i="1"/>
  <c r="AD20" i="1"/>
  <c r="AD29" i="1"/>
  <c r="AD28" i="1"/>
  <c r="AD27" i="1"/>
  <c r="AD26" i="1"/>
  <c r="AD25" i="1"/>
  <c r="AD24" i="1"/>
  <c r="AD23" i="1"/>
  <c r="AD22" i="1"/>
  <c r="AD21" i="1"/>
  <c r="Y26" i="1"/>
  <c r="Y21" i="1"/>
  <c r="Y29" i="1"/>
  <c r="Y28" i="1"/>
  <c r="Y25" i="1"/>
  <c r="Y24" i="1"/>
  <c r="Y27" i="1"/>
  <c r="Y23" i="1"/>
  <c r="Y22" i="1"/>
  <c r="T29" i="1"/>
  <c r="T28" i="1"/>
  <c r="T27" i="1"/>
  <c r="T26" i="1"/>
  <c r="T25" i="1"/>
  <c r="T24" i="1"/>
  <c r="T23" i="1"/>
  <c r="T22" i="1"/>
  <c r="T21" i="1"/>
  <c r="T20" i="1"/>
  <c r="O21" i="1"/>
  <c r="O22" i="1"/>
  <c r="O23" i="1"/>
  <c r="O24" i="1"/>
  <c r="O25" i="1"/>
  <c r="O26" i="1"/>
  <c r="O27" i="1"/>
  <c r="O28" i="1"/>
  <c r="O29" i="1"/>
  <c r="O20" i="1"/>
  <c r="H21" i="1" l="1"/>
  <c r="J21" i="1" s="1"/>
  <c r="H22" i="1"/>
  <c r="H23" i="1"/>
  <c r="H24" i="1"/>
  <c r="J24" i="1" s="1"/>
  <c r="H25" i="1"/>
  <c r="J25" i="1" s="1"/>
  <c r="H26" i="1"/>
  <c r="J26" i="1" s="1"/>
  <c r="H27" i="1"/>
  <c r="H28" i="1"/>
  <c r="J28" i="1" s="1"/>
  <c r="H29" i="1"/>
  <c r="J29" i="1" s="1"/>
  <c r="H20" i="1"/>
  <c r="J20" i="1" s="1"/>
  <c r="J27" i="1"/>
  <c r="J23" i="1"/>
  <c r="J22" i="1"/>
  <c r="AY14" i="1" l="1"/>
  <c r="AS14" i="1"/>
  <c r="AN14" i="1"/>
  <c r="AI14" i="1"/>
  <c r="AD14" i="1"/>
  <c r="Y14" i="1"/>
  <c r="T14" i="1"/>
  <c r="O14" i="1"/>
  <c r="J14" i="1"/>
  <c r="AY13" i="1"/>
  <c r="AS13" i="1"/>
  <c r="AN13" i="1"/>
  <c r="AI13" i="1"/>
  <c r="AD13" i="1"/>
  <c r="Y13" i="1"/>
  <c r="T13" i="1"/>
  <c r="O13" i="1"/>
  <c r="J13" i="1"/>
  <c r="AY12" i="1"/>
  <c r="AS12" i="1"/>
  <c r="AN12" i="1"/>
  <c r="AI12" i="1"/>
  <c r="AD12" i="1"/>
  <c r="Y12" i="1"/>
  <c r="T12" i="1"/>
  <c r="O12" i="1"/>
  <c r="J12" i="1"/>
  <c r="AY11" i="1"/>
  <c r="AS11" i="1"/>
  <c r="AN11" i="1"/>
  <c r="AI11" i="1"/>
  <c r="AD11" i="1"/>
  <c r="Y11" i="1"/>
  <c r="T11" i="1"/>
  <c r="O11" i="1"/>
  <c r="J11" i="1"/>
  <c r="AY10" i="1"/>
  <c r="AS10" i="1"/>
  <c r="AN10" i="1"/>
  <c r="AI10" i="1"/>
  <c r="AD10" i="1"/>
  <c r="Y10" i="1"/>
  <c r="T10" i="1"/>
  <c r="O10" i="1"/>
  <c r="J10" i="1"/>
  <c r="AY9" i="1"/>
  <c r="AS9" i="1"/>
  <c r="AN9" i="1"/>
  <c r="AI9" i="1"/>
  <c r="AD9" i="1"/>
  <c r="Y9" i="1"/>
  <c r="T9" i="1"/>
  <c r="O9" i="1"/>
  <c r="J9" i="1"/>
  <c r="AY8" i="1"/>
  <c r="AS8" i="1"/>
  <c r="AN8" i="1"/>
  <c r="AI8" i="1"/>
  <c r="AD8" i="1"/>
  <c r="Y8" i="1"/>
  <c r="T8" i="1"/>
  <c r="O8" i="1"/>
  <c r="J8" i="1"/>
  <c r="AY7" i="1"/>
  <c r="AS7" i="1"/>
  <c r="AN7" i="1"/>
  <c r="AI7" i="1"/>
  <c r="AD7" i="1"/>
  <c r="Y7" i="1"/>
  <c r="T7" i="1"/>
  <c r="O7" i="1"/>
  <c r="J7" i="1"/>
  <c r="AY6" i="1"/>
  <c r="AS6" i="1"/>
  <c r="AN6" i="1"/>
  <c r="AI6" i="1"/>
  <c r="AD6" i="1"/>
  <c r="Y6" i="1"/>
  <c r="T6" i="1"/>
  <c r="O6" i="1"/>
  <c r="J6" i="1"/>
  <c r="AY5" i="1"/>
  <c r="AS5" i="1"/>
  <c r="AN5" i="1"/>
  <c r="AI5" i="1"/>
  <c r="AD5" i="1"/>
  <c r="T5" i="1"/>
  <c r="O5" i="1"/>
  <c r="J5" i="1"/>
</calcChain>
</file>

<file path=xl/sharedStrings.xml><?xml version="1.0" encoding="utf-8"?>
<sst xmlns="http://schemas.openxmlformats.org/spreadsheetml/2006/main" count="86" uniqueCount="32">
  <si>
    <t>Anul</t>
  </si>
  <si>
    <t>Cifra afaceri Romania</t>
  </si>
  <si>
    <t>Cifra afaceri &gt; 1 mil EUR</t>
  </si>
  <si>
    <t>Pondere</t>
  </si>
  <si>
    <t>Cifra de afaceri (mil RON)</t>
  </si>
  <si>
    <t>Numar salariati</t>
  </si>
  <si>
    <t>Cifra afaceri / angajat</t>
  </si>
  <si>
    <t>Cifra de afaceri (mld RON)</t>
  </si>
  <si>
    <t>Rezultat net (mld RON)</t>
  </si>
  <si>
    <t>Rezultat net : Cifra Afaceri</t>
  </si>
  <si>
    <t>Trezorerie (mld RON)</t>
  </si>
  <si>
    <t>Datorii Total  (mld RON)</t>
  </si>
  <si>
    <t xml:space="preserve">Trezorerie % Datorii </t>
  </si>
  <si>
    <t>Dividende (mld RON)</t>
  </si>
  <si>
    <t>DPR</t>
  </si>
  <si>
    <t>Total Active (mld RON)</t>
  </si>
  <si>
    <t>Datorii Total (mld RON)</t>
  </si>
  <si>
    <t>Grad indatorare</t>
  </si>
  <si>
    <t>Total active (mld RON)</t>
  </si>
  <si>
    <t>Active_Imobilizate  (mld RON)</t>
  </si>
  <si>
    <t>Active Imobilizate %</t>
  </si>
  <si>
    <t>Active Imobilizate (mld RON)</t>
  </si>
  <si>
    <t>Cifra Afaceri / Active Imobilizate</t>
  </si>
  <si>
    <t>Creante (mld RON)</t>
  </si>
  <si>
    <t>DSO (nr zile)</t>
  </si>
  <si>
    <t>DSO_Romania</t>
  </si>
  <si>
    <t>Stocuri (mld RON)</t>
  </si>
  <si>
    <t>DIH (zile)</t>
  </si>
  <si>
    <t>DIH (Romania)</t>
  </si>
  <si>
    <t>Cifra afaceri &lt; 1 mil EUR</t>
  </si>
  <si>
    <t>COMPANII CU CIFRA DE AFACERI &lt; 1 MIL EUR</t>
  </si>
  <si>
    <t>COMPANII CU CIFRA DE AFACERI &gt; 1 MIL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</si>
</sst>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e_i_-;\-* #,##0.00\ _l_e_i_-;_-* &quot;-&quot;??\ _l_e_i_-;_-@_-"/>
    <numFmt numFmtId="164" formatCode="#,##0_ ;\-#,##0\ "/>
    <numFmt numFmtId="165" formatCode="0.0%"/>
    <numFmt numFmtId="166" formatCode="_-* #,##0\ _l_e_i_-;\-* #,##0\ _l_e_i_-;_-* &quot;-&quot;??\ _l_e_i_-;_-@_-"/>
    <numFmt numFmtId="167" formatCode="#,##0.00_ ;\-#,##0.00\ "/>
    <numFmt numFmtId="168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0" fontId="0" fillId="0" borderId="7" xfId="0" applyBorder="1"/>
    <xf numFmtId="165" fontId="2" fillId="2" borderId="6" xfId="2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9" fontId="0" fillId="0" borderId="12" xfId="2" applyFont="1" applyBorder="1" applyAlignment="1">
      <alignment horizontal="center"/>
    </xf>
    <xf numFmtId="167" fontId="0" fillId="0" borderId="12" xfId="1" applyNumberFormat="1" applyFont="1" applyBorder="1" applyAlignment="1">
      <alignment horizontal="center"/>
    </xf>
    <xf numFmtId="165" fontId="0" fillId="0" borderId="12" xfId="2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9" fontId="0" fillId="0" borderId="12" xfId="2" applyNumberFormat="1" applyFont="1" applyBorder="1" applyAlignment="1">
      <alignment horizontal="center"/>
    </xf>
    <xf numFmtId="168" fontId="0" fillId="0" borderId="11" xfId="1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9" fontId="0" fillId="0" borderId="15" xfId="2" applyFont="1" applyBorder="1" applyAlignment="1">
      <alignment horizontal="center"/>
    </xf>
    <xf numFmtId="167" fontId="0" fillId="0" borderId="15" xfId="1" applyNumberFormat="1" applyFon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" fontId="0" fillId="0" borderId="14" xfId="1" applyNumberFormat="1" applyFont="1" applyBorder="1" applyAlignment="1">
      <alignment horizontal="center"/>
    </xf>
    <xf numFmtId="9" fontId="0" fillId="0" borderId="15" xfId="2" applyNumberFormat="1" applyFont="1" applyBorder="1" applyAlignment="1">
      <alignment horizontal="center"/>
    </xf>
    <xf numFmtId="168" fontId="0" fillId="0" borderId="14" xfId="1" applyNumberFormat="1" applyFont="1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166" fontId="0" fillId="0" borderId="14" xfId="1" applyNumberFormat="1" applyFont="1" applyBorder="1" applyAlignment="1">
      <alignment horizontal="center"/>
    </xf>
    <xf numFmtId="166" fontId="0" fillId="0" borderId="15" xfId="1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166" fontId="0" fillId="0" borderId="0" xfId="1" applyNumberFormat="1" applyFont="1"/>
    <xf numFmtId="165" fontId="0" fillId="0" borderId="0" xfId="0" applyNumberFormat="1"/>
    <xf numFmtId="1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11" xfId="1" applyNumberFormat="1" applyFont="1" applyBorder="1"/>
    <xf numFmtId="166" fontId="0" fillId="0" borderId="14" xfId="1" applyNumberFormat="1" applyFont="1" applyBorder="1"/>
    <xf numFmtId="166" fontId="0" fillId="0" borderId="1" xfId="0" applyNumberFormat="1" applyBorder="1"/>
    <xf numFmtId="0" fontId="0" fillId="0" borderId="17" xfId="0" applyBorder="1"/>
    <xf numFmtId="166" fontId="0" fillId="0" borderId="11" xfId="0" applyNumberFormat="1" applyBorder="1"/>
    <xf numFmtId="166" fontId="0" fillId="0" borderId="14" xfId="0" applyNumberFormat="1" applyBorder="1"/>
    <xf numFmtId="166" fontId="0" fillId="0" borderId="9" xfId="0" applyNumberFormat="1" applyBorder="1"/>
    <xf numFmtId="0" fontId="4" fillId="0" borderId="16" xfId="0" applyFont="1" applyBorder="1"/>
    <xf numFmtId="0" fontId="5" fillId="0" borderId="16" xfId="0" applyFont="1" applyBorder="1"/>
    <xf numFmtId="0" fontId="0" fillId="0" borderId="16" xfId="0" applyBorder="1" applyAlignment="1">
      <alignment horizontal="center"/>
    </xf>
    <xf numFmtId="164" fontId="6" fillId="0" borderId="1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1. Pondere Cifra Afaceri </a:t>
            </a:r>
            <a:r>
              <a:rPr lang="en-US" sz="1200" baseline="0"/>
              <a:t>in total venituri mediul de afaceri - distributie in functie de dimensiune</a:t>
            </a:r>
            <a:endParaRPr lang="ro-RO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109623411610987E-2"/>
          <c:y val="0.2287153689122193"/>
          <c:w val="0.88557702313642506"/>
          <c:h val="0.58694699620880719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62114537444934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8105726872246704E-3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768353331893562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MICI'!$B$20:$B$29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MICI'!$E$20:$E$29</c:f>
              <c:numCache>
                <c:formatCode>0%</c:formatCode>
                <c:ptCount val="10"/>
                <c:pt idx="0">
                  <c:v>0.25999999999999995</c:v>
                </c:pt>
                <c:pt idx="1">
                  <c:v>0.23520851430369677</c:v>
                </c:pt>
                <c:pt idx="2">
                  <c:v>0.22053231333731779</c:v>
                </c:pt>
                <c:pt idx="3">
                  <c:v>0.20999999999999994</c:v>
                </c:pt>
                <c:pt idx="4">
                  <c:v>0.19799999999999993</c:v>
                </c:pt>
                <c:pt idx="5">
                  <c:v>0.17303954634450683</c:v>
                </c:pt>
                <c:pt idx="6">
                  <c:v>0.15249222310968449</c:v>
                </c:pt>
                <c:pt idx="7">
                  <c:v>0.15473662648508718</c:v>
                </c:pt>
                <c:pt idx="8">
                  <c:v>0.15539654687342899</c:v>
                </c:pt>
                <c:pt idx="9">
                  <c:v>0.14334105296161029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36857562408223E-3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0768353331893562E-1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'MARI - MICI'!$E$5:$E$14</c:f>
              <c:numCache>
                <c:formatCode>0%</c:formatCode>
                <c:ptCount val="10"/>
                <c:pt idx="0">
                  <c:v>0.74</c:v>
                </c:pt>
                <c:pt idx="1">
                  <c:v>0.76479148569630329</c:v>
                </c:pt>
                <c:pt idx="2">
                  <c:v>0.77946768666268218</c:v>
                </c:pt>
                <c:pt idx="3">
                  <c:v>0.79</c:v>
                </c:pt>
                <c:pt idx="4">
                  <c:v>0.80200000000000005</c:v>
                </c:pt>
                <c:pt idx="5">
                  <c:v>0.8269604536554932</c:v>
                </c:pt>
                <c:pt idx="6">
                  <c:v>0.84750777689031553</c:v>
                </c:pt>
                <c:pt idx="7">
                  <c:v>0.84526337351491276</c:v>
                </c:pt>
                <c:pt idx="8">
                  <c:v>0.84460345312657104</c:v>
                </c:pt>
                <c:pt idx="9">
                  <c:v>0.85665894703838974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368"/>
        <c:axId val="40812928"/>
      </c:lineChart>
      <c:catAx>
        <c:axId val="407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812928"/>
        <c:crosses val="autoZero"/>
        <c:auto val="1"/>
        <c:lblAlgn val="ctr"/>
        <c:lblOffset val="100"/>
        <c:noMultiLvlLbl val="0"/>
      </c:catAx>
      <c:valAx>
        <c:axId val="40812928"/>
        <c:scaling>
          <c:orientation val="minMax"/>
          <c:max val="0.9"/>
          <c:min val="0.1"/>
        </c:scaling>
        <c:delete val="0"/>
        <c:axPos val="l"/>
        <c:numFmt formatCode="0%" sourceLinked="1"/>
        <c:majorTickMark val="none"/>
        <c:minorTickMark val="none"/>
        <c:tickLblPos val="nextTo"/>
        <c:crossAx val="4077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499358285060555E-3"/>
          <c:y val="0.91234762321376495"/>
          <c:w val="0.97179206123463646"/>
          <c:h val="8.410104986876638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10. Rotatia Stocurilor</a:t>
            </a:r>
            <a:endParaRPr lang="ro-RO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9303016638339"/>
          <c:y val="0.15626166520851559"/>
          <c:w val="0.85518054736549998"/>
          <c:h val="0.6455118110236221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524229074889865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431718061674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0543318649051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791483113069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242290748898682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791483113069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431718061674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116005873715014E-2"/>
                  <c:y val="-3.7037037037037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6989952247158531E-2"/>
                  <c:y val="-2.3148148148148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MICI'!$AY$20:$AY$29</c:f>
              <c:numCache>
                <c:formatCode>#,##0_ ;\-#,##0\ </c:formatCode>
                <c:ptCount val="10"/>
                <c:pt idx="0">
                  <c:v>58.271507950506944</c:v>
                </c:pt>
                <c:pt idx="1">
                  <c:v>65.281615136755775</c:v>
                </c:pt>
                <c:pt idx="2">
                  <c:v>71.855861003933498</c:v>
                </c:pt>
                <c:pt idx="3">
                  <c:v>71.631622591046749</c:v>
                </c:pt>
                <c:pt idx="4">
                  <c:v>78.321201779259368</c:v>
                </c:pt>
                <c:pt idx="5">
                  <c:v>86.738046837034105</c:v>
                </c:pt>
                <c:pt idx="6">
                  <c:v>96.135729215006236</c:v>
                </c:pt>
                <c:pt idx="7">
                  <c:v>89.154713203797854</c:v>
                </c:pt>
                <c:pt idx="8">
                  <c:v>87.165921497098111</c:v>
                </c:pt>
                <c:pt idx="9">
                  <c:v>90.841335635298179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524229074889865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305433186490456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2422907488987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92657856093979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863436123348019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63436123348019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2863436123348019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92657856093969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053094684750306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MICI'!$AY$5:$AY$14</c:f>
              <c:numCache>
                <c:formatCode>#,##0_ ;\-#,##0\ </c:formatCode>
                <c:ptCount val="10"/>
                <c:pt idx="0">
                  <c:v>54.217273353722824</c:v>
                </c:pt>
                <c:pt idx="1">
                  <c:v>44.209626726508276</c:v>
                </c:pt>
                <c:pt idx="2">
                  <c:v>43.232385854538002</c:v>
                </c:pt>
                <c:pt idx="3">
                  <c:v>44.009105981174955</c:v>
                </c:pt>
                <c:pt idx="4">
                  <c:v>46.013103783127789</c:v>
                </c:pt>
                <c:pt idx="5">
                  <c:v>41.801323571003351</c:v>
                </c:pt>
                <c:pt idx="6">
                  <c:v>41.9114181906547</c:v>
                </c:pt>
                <c:pt idx="7">
                  <c:v>41.071964409128064</c:v>
                </c:pt>
                <c:pt idx="8">
                  <c:v>42.343591318028579</c:v>
                </c:pt>
                <c:pt idx="9">
                  <c:v>58.013816852220039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9120"/>
        <c:axId val="88903680"/>
      </c:lineChart>
      <c:catAx>
        <c:axId val="888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903680"/>
        <c:crosses val="autoZero"/>
        <c:auto val="1"/>
        <c:lblAlgn val="ctr"/>
        <c:lblOffset val="100"/>
        <c:noMultiLvlLbl val="0"/>
      </c:catAx>
      <c:valAx>
        <c:axId val="88903680"/>
        <c:scaling>
          <c:orientation val="minMax"/>
          <c:max val="100"/>
          <c:min val="0"/>
        </c:scaling>
        <c:delete val="0"/>
        <c:axPos val="l"/>
        <c:numFmt formatCode="#,##0_ ;\-#,##0\ " sourceLinked="1"/>
        <c:majorTickMark val="none"/>
        <c:minorTickMark val="none"/>
        <c:tickLblPos val="nextTo"/>
        <c:crossAx val="8886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968584874027291E-2"/>
          <c:y val="0.90158355205599305"/>
          <c:w val="0.96259969706429871"/>
          <c:h val="9.798993875765529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2. Cifra Afaceri companii</a:t>
            </a:r>
            <a:r>
              <a:rPr lang="en-US" sz="1200" baseline="0"/>
              <a:t> / numar de angajati (cifre in mil RON)</a:t>
            </a:r>
            <a:endParaRPr lang="ro-RO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96583301536647"/>
          <c:y val="0.2287153689122193"/>
          <c:w val="0.86868962965532392"/>
          <c:h val="0.5684284776902887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368575624082231E-2"/>
                  <c:y val="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305433186490429E-2"/>
                  <c:y val="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30543318649045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3171806167401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11600587371512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98972099853156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6343612334801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926578560939794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05286343612335E-2"/>
                  <c:y val="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17914831130679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MICI'!$G$20:$G$29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MICI'!$J$20:$J$29</c:f>
              <c:numCache>
                <c:formatCode>#,##0.00_ ;\-#,##0.00\ </c:formatCode>
                <c:ptCount val="10"/>
                <c:pt idx="0">
                  <c:v>0.10849733986505615</c:v>
                </c:pt>
                <c:pt idx="1">
                  <c:v>0.12436092436830107</c:v>
                </c:pt>
                <c:pt idx="2">
                  <c:v>0.10705100497658954</c:v>
                </c:pt>
                <c:pt idx="3">
                  <c:v>0.12727577266982898</c:v>
                </c:pt>
                <c:pt idx="4">
                  <c:v>0.12559237476813109</c:v>
                </c:pt>
                <c:pt idx="5">
                  <c:v>0.11242754568961356</c:v>
                </c:pt>
                <c:pt idx="6">
                  <c:v>0.10803258541527921</c:v>
                </c:pt>
                <c:pt idx="7">
                  <c:v>0.11619260208961339</c:v>
                </c:pt>
                <c:pt idx="8">
                  <c:v>0.12385375156886175</c:v>
                </c:pt>
                <c:pt idx="9">
                  <c:v>0.11738217228809404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4229074889868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68575624082204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4743024963289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8737151248164461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74743024963289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74743024963289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8105726872246704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62114537444934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494860499265784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74743024963278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MICI'!$G$20:$G$29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MICI'!$J$5:$J$14</c:f>
              <c:numCache>
                <c:formatCode>#,##0.00_ ;\-#,##0.00\ </c:formatCode>
                <c:ptCount val="10"/>
                <c:pt idx="0">
                  <c:v>0.23915618444143627</c:v>
                </c:pt>
                <c:pt idx="1">
                  <c:v>0.31685706622718718</c:v>
                </c:pt>
                <c:pt idx="2">
                  <c:v>0.34506106184169705</c:v>
                </c:pt>
                <c:pt idx="3">
                  <c:v>0.35478194682206926</c:v>
                </c:pt>
                <c:pt idx="4">
                  <c:v>0.37166101640199206</c:v>
                </c:pt>
                <c:pt idx="5">
                  <c:v>0.40144725531991737</c:v>
                </c:pt>
                <c:pt idx="6">
                  <c:v>0.40580874367297387</c:v>
                </c:pt>
                <c:pt idx="7">
                  <c:v>0.41605059187283594</c:v>
                </c:pt>
                <c:pt idx="8">
                  <c:v>0.42524500385804109</c:v>
                </c:pt>
                <c:pt idx="9">
                  <c:v>0.48634826268064413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53952"/>
        <c:axId val="59055488"/>
      </c:lineChart>
      <c:catAx>
        <c:axId val="590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055488"/>
        <c:crosses val="autoZero"/>
        <c:auto val="1"/>
        <c:lblAlgn val="ctr"/>
        <c:lblOffset val="100"/>
        <c:noMultiLvlLbl val="0"/>
      </c:catAx>
      <c:valAx>
        <c:axId val="59055488"/>
        <c:scaling>
          <c:orientation val="minMax"/>
          <c:max val="0.5"/>
          <c:min val="0"/>
        </c:scaling>
        <c:delete val="0"/>
        <c:axPos val="l"/>
        <c:numFmt formatCode="#,##0.00_ ;\-#,##0.00\ " sourceLinked="1"/>
        <c:majorTickMark val="none"/>
        <c:minorTickMark val="none"/>
        <c:tickLblPos val="nextTo"/>
        <c:crossAx val="5905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366182200793142E-2"/>
          <c:y val="0.88881561679790022"/>
          <c:w val="0.96907581486234928"/>
          <c:h val="0.108016914552347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3. Rezultat net : Cifra afaceri</a:t>
            </a:r>
            <a:endParaRPr lang="ro-RO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42398279510216"/>
          <c:y val="0.16089129483814524"/>
          <c:w val="0.83379976181391424"/>
          <c:h val="0.69974518810148734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0.10279001468428781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116005873715125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1791483113069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2.0558002936857563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62114537444923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MICI'!$O$20:$O$29</c:f>
              <c:numCache>
                <c:formatCode>0.0%</c:formatCode>
                <c:ptCount val="10"/>
                <c:pt idx="0">
                  <c:v>-2.3582063524686517E-2</c:v>
                </c:pt>
                <c:pt idx="1">
                  <c:v>-5.4574434747556785E-2</c:v>
                </c:pt>
                <c:pt idx="2">
                  <c:v>-4.9371692042043551E-2</c:v>
                </c:pt>
                <c:pt idx="3">
                  <c:v>-4.4490926107721575E-2</c:v>
                </c:pt>
                <c:pt idx="4">
                  <c:v>-4.6693779887640063E-2</c:v>
                </c:pt>
                <c:pt idx="5">
                  <c:v>-4.1391046064468716E-2</c:v>
                </c:pt>
                <c:pt idx="6">
                  <c:v>-1.921914009191172E-2</c:v>
                </c:pt>
                <c:pt idx="7">
                  <c:v>1.459115906912465E-3</c:v>
                </c:pt>
                <c:pt idx="8">
                  <c:v>1.0298818129306707E-2</c:v>
                </c:pt>
                <c:pt idx="9">
                  <c:v>2.2076536731484794E-2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64317180616740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105726872246704E-3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68428781204111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24229074889868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621145374449341E-2"/>
                  <c:y val="2.777777777777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4317180616740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81057268722456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'MARI - MICI'!$O$5:$O$14</c:f>
              <c:numCache>
                <c:formatCode>0.0%</c:formatCode>
                <c:ptCount val="10"/>
                <c:pt idx="0">
                  <c:v>2.6205825489897517E-2</c:v>
                </c:pt>
                <c:pt idx="1">
                  <c:v>4.3555505614249115E-3</c:v>
                </c:pt>
                <c:pt idx="2">
                  <c:v>1.1127549303780324E-2</c:v>
                </c:pt>
                <c:pt idx="3">
                  <c:v>1.8531220767628198E-2</c:v>
                </c:pt>
                <c:pt idx="4">
                  <c:v>1.8223444914974424E-2</c:v>
                </c:pt>
                <c:pt idx="5">
                  <c:v>2.6863095617936657E-2</c:v>
                </c:pt>
                <c:pt idx="6">
                  <c:v>2.4786106733278888E-2</c:v>
                </c:pt>
                <c:pt idx="7">
                  <c:v>3.182489537438532E-2</c:v>
                </c:pt>
                <c:pt idx="8">
                  <c:v>4.2817714932751043E-2</c:v>
                </c:pt>
                <c:pt idx="9">
                  <c:v>4.0146770401497639E-2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4832"/>
        <c:axId val="65866368"/>
      </c:lineChart>
      <c:catAx>
        <c:axId val="658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866368"/>
        <c:crosses val="autoZero"/>
        <c:auto val="1"/>
        <c:lblAlgn val="ctr"/>
        <c:lblOffset val="100"/>
        <c:noMultiLvlLbl val="0"/>
      </c:catAx>
      <c:valAx>
        <c:axId val="6586636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6586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0292760761732934E-2"/>
          <c:y val="0.86879228638086903"/>
          <c:w val="0.91033866361418481"/>
          <c:h val="0.1311650627004957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4. Trezorerie :</a:t>
            </a:r>
            <a:r>
              <a:rPr lang="en-US" sz="1200" baseline="0"/>
              <a:t> Datorii </a:t>
            </a:r>
            <a:endParaRPr lang="ro-RO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109623411610987E-2"/>
          <c:y val="0.16089129483814524"/>
          <c:w val="0.87948269682148761"/>
          <c:h val="0.63691160638818445"/>
        </c:manualLayout>
      </c:layout>
      <c:lineChart>
        <c:grouping val="standard"/>
        <c:varyColors val="0"/>
        <c:ser>
          <c:idx val="0"/>
          <c:order val="0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4229074889868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80029368575626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484581497797363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0029368575624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800293685756244E-2"/>
                  <c:y val="-3.240740740740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92657856093979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737151248164463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9295154185022032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80029368575624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5580029368576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MICI'!$T$5:$T$14</c:f>
              <c:numCache>
                <c:formatCode>0%</c:formatCode>
                <c:ptCount val="10"/>
                <c:pt idx="0">
                  <c:v>0.10954481106692196</c:v>
                </c:pt>
                <c:pt idx="1">
                  <c:v>0.11289760034736369</c:v>
                </c:pt>
                <c:pt idx="2">
                  <c:v>0.12718366146019797</c:v>
                </c:pt>
                <c:pt idx="3">
                  <c:v>0.12022011334458615</c:v>
                </c:pt>
                <c:pt idx="4">
                  <c:v>0.11377550707878717</c:v>
                </c:pt>
                <c:pt idx="5">
                  <c:v>0.12842686629093183</c:v>
                </c:pt>
                <c:pt idx="6">
                  <c:v>0.14370552487185737</c:v>
                </c:pt>
                <c:pt idx="7">
                  <c:v>0.17899563625717962</c:v>
                </c:pt>
                <c:pt idx="8">
                  <c:v>0.18059744654766305</c:v>
                </c:pt>
                <c:pt idx="9">
                  <c:v>0.16454069041855293</c:v>
                </c:pt>
              </c:numCache>
            </c:numRef>
          </c:val>
          <c:smooth val="0"/>
        </c:ser>
        <c:ser>
          <c:idx val="1"/>
          <c:order val="1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11600587371513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05286343612337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86343612334801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86343612334807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737151248164463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167400881057268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48458149779736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167400881057268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167400881057268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242290748898786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'MARI - MICI'!$T$20:$T$29</c:f>
              <c:numCache>
                <c:formatCode>0%</c:formatCode>
                <c:ptCount val="10"/>
                <c:pt idx="0">
                  <c:v>0.1017068088427955</c:v>
                </c:pt>
                <c:pt idx="1">
                  <c:v>8.6978204009431112E-2</c:v>
                </c:pt>
                <c:pt idx="2">
                  <c:v>9.0407383847636427E-2</c:v>
                </c:pt>
                <c:pt idx="3">
                  <c:v>8.3324492172555303E-2</c:v>
                </c:pt>
                <c:pt idx="4">
                  <c:v>8.0761135763048761E-2</c:v>
                </c:pt>
                <c:pt idx="5">
                  <c:v>8.8646814776319749E-2</c:v>
                </c:pt>
                <c:pt idx="6">
                  <c:v>9.910126101194168E-2</c:v>
                </c:pt>
                <c:pt idx="7">
                  <c:v>0.10822667741478427</c:v>
                </c:pt>
                <c:pt idx="8">
                  <c:v>0.11185898292069103</c:v>
                </c:pt>
                <c:pt idx="9">
                  <c:v>0.11418528402166511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22144"/>
        <c:axId val="88823680"/>
      </c:lineChart>
      <c:catAx>
        <c:axId val="888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823680"/>
        <c:crosses val="autoZero"/>
        <c:auto val="1"/>
        <c:lblAlgn val="ctr"/>
        <c:lblOffset val="100"/>
        <c:noMultiLvlLbl val="0"/>
      </c:catAx>
      <c:valAx>
        <c:axId val="88823680"/>
        <c:scaling>
          <c:orientation val="minMax"/>
          <c:min val="6.0000000000000012E-2"/>
        </c:scaling>
        <c:delete val="0"/>
        <c:axPos val="l"/>
        <c:numFmt formatCode="0%" sourceLinked="1"/>
        <c:majorTickMark val="none"/>
        <c:minorTickMark val="none"/>
        <c:tickLblPos val="nextTo"/>
        <c:crossAx val="8882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7987327575242481E-2"/>
          <c:y val="0.85490339749198019"/>
          <c:w val="0.94558095436308343"/>
          <c:h val="0.1450539515893846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5. Dividende (mld</a:t>
            </a:r>
            <a:r>
              <a:rPr lang="en-US" sz="1200" baseline="0"/>
              <a:t> RON) si rata de distribuire </a:t>
            </a:r>
            <a:endParaRPr lang="ro-RO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95261715633563"/>
          <c:y val="0.16089129483814524"/>
          <c:w val="0.81810075502676693"/>
          <c:h val="0.62555956547098279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'MARI - MICI'!$V$20:$V$29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MICI'!$X$20:$X$29</c:f>
              <c:numCache>
                <c:formatCode>#,##0_ ;\-#,##0\ </c:formatCode>
                <c:ptCount val="10"/>
                <c:pt idx="0">
                  <c:v>0</c:v>
                </c:pt>
                <c:pt idx="1">
                  <c:v>-6.6768721720000004</c:v>
                </c:pt>
                <c:pt idx="2">
                  <c:v>-9.5569342220000006</c:v>
                </c:pt>
                <c:pt idx="3">
                  <c:v>-22.085545450000001</c:v>
                </c:pt>
                <c:pt idx="4">
                  <c:v>29.131308657999998</c:v>
                </c:pt>
                <c:pt idx="5">
                  <c:v>-2.5700658340000002</c:v>
                </c:pt>
                <c:pt idx="6">
                  <c:v>-4.4944569029999997</c:v>
                </c:pt>
                <c:pt idx="7">
                  <c:v>2.7931184170000001</c:v>
                </c:pt>
                <c:pt idx="8">
                  <c:v>2.9941699669999999</c:v>
                </c:pt>
                <c:pt idx="9">
                  <c:v>15.050929544000001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'MARI - MICI'!$V$20:$V$29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MICI'!$X$5:$X$14</c:f>
              <c:numCache>
                <c:formatCode>#,##0.0_ ;\-#,##0.0\ </c:formatCode>
                <c:ptCount val="10"/>
                <c:pt idx="0">
                  <c:v>0</c:v>
                </c:pt>
                <c:pt idx="1">
                  <c:v>6.5152604089999997</c:v>
                </c:pt>
                <c:pt idx="2">
                  <c:v>20.878016733999999</c:v>
                </c:pt>
                <c:pt idx="3">
                  <c:v>-4.3238270009999997</c:v>
                </c:pt>
                <c:pt idx="4">
                  <c:v>-1.3324111439999999</c:v>
                </c:pt>
                <c:pt idx="5">
                  <c:v>16.035801734</c:v>
                </c:pt>
                <c:pt idx="6">
                  <c:v>-8.3217630499999995</c:v>
                </c:pt>
                <c:pt idx="7">
                  <c:v>10.968756854</c:v>
                </c:pt>
                <c:pt idx="8">
                  <c:v>20.657259808999999</c:v>
                </c:pt>
                <c:pt idx="9">
                  <c:v>48.587925026999997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51200"/>
        <c:axId val="88852736"/>
      </c:lineChart>
      <c:catAx>
        <c:axId val="888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88852736"/>
        <c:crosses val="autoZero"/>
        <c:auto val="1"/>
        <c:lblAlgn val="ctr"/>
        <c:lblOffset val="100"/>
        <c:noMultiLvlLbl val="0"/>
      </c:catAx>
      <c:valAx>
        <c:axId val="88852736"/>
        <c:scaling>
          <c:orientation val="minMax"/>
        </c:scaling>
        <c:delete val="0"/>
        <c:axPos val="l"/>
        <c:numFmt formatCode="#,##0_ ;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ro-RO"/>
          </a:p>
        </c:txPr>
        <c:crossAx val="8885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709447662654495E-2"/>
          <c:y val="0.87342191601049868"/>
          <c:w val="0.91914923630140943"/>
          <c:h val="0.126535433070866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6. Gradul de indatorare</a:t>
            </a:r>
            <a:endParaRPr lang="ro-RO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315203440979575E-2"/>
          <c:y val="0.16089129483814524"/>
          <c:w val="0.85705967370818736"/>
          <c:h val="0.62054798078921236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1791483113069E-2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242290748898682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179148311306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92657856093979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737151248164518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863436123348019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98972099853156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30543318649045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30543318649045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494860499265784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MICI'!$AA$20:$AA$29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MICI'!$AD$20:$AD$29</c:f>
              <c:numCache>
                <c:formatCode>0.0%</c:formatCode>
                <c:ptCount val="10"/>
                <c:pt idx="0">
                  <c:v>0.79305098507273208</c:v>
                </c:pt>
                <c:pt idx="1">
                  <c:v>0.81953996646108884</c:v>
                </c:pt>
                <c:pt idx="2">
                  <c:v>0.83361712085382311</c:v>
                </c:pt>
                <c:pt idx="3">
                  <c:v>0.80594729929529252</c:v>
                </c:pt>
                <c:pt idx="4">
                  <c:v>0.90616768647459234</c:v>
                </c:pt>
                <c:pt idx="5">
                  <c:v>0.9269781597880874</c:v>
                </c:pt>
                <c:pt idx="6">
                  <c:v>0.92092819728040254</c:v>
                </c:pt>
                <c:pt idx="7">
                  <c:v>0.93272922216835152</c:v>
                </c:pt>
                <c:pt idx="8">
                  <c:v>0.92576082038036422</c:v>
                </c:pt>
                <c:pt idx="9">
                  <c:v>0.90849542373077508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42290748898682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05286343612335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1791483113069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305433186490456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2422907488987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242290748898682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242290748898682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989720998531569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1674008810572688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048458149779736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MICI'!$AA$20:$AA$29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MICI'!$AD$5:$AD$14</c:f>
              <c:numCache>
                <c:formatCode>0.0%</c:formatCode>
                <c:ptCount val="10"/>
                <c:pt idx="0">
                  <c:v>0.57587656146655108</c:v>
                </c:pt>
                <c:pt idx="1">
                  <c:v>0.55263458599355342</c:v>
                </c:pt>
                <c:pt idx="2">
                  <c:v>0.57259391430232209</c:v>
                </c:pt>
                <c:pt idx="3">
                  <c:v>0.57108677747395764</c:v>
                </c:pt>
                <c:pt idx="4">
                  <c:v>0.56859588511168502</c:v>
                </c:pt>
                <c:pt idx="5">
                  <c:v>0.55288743857105227</c:v>
                </c:pt>
                <c:pt idx="6">
                  <c:v>0.53839810934835819</c:v>
                </c:pt>
                <c:pt idx="7">
                  <c:v>0.52792892893148058</c:v>
                </c:pt>
                <c:pt idx="8">
                  <c:v>0.51631206525144768</c:v>
                </c:pt>
                <c:pt idx="9">
                  <c:v>0.4370283514372667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71904"/>
        <c:axId val="88573440"/>
      </c:lineChart>
      <c:catAx>
        <c:axId val="885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573440"/>
        <c:crosses val="autoZero"/>
        <c:auto val="1"/>
        <c:lblAlgn val="ctr"/>
        <c:lblOffset val="100"/>
        <c:noMultiLvlLbl val="0"/>
      </c:catAx>
      <c:valAx>
        <c:axId val="88573440"/>
        <c:scaling>
          <c:orientation val="minMax"/>
          <c:min val="0.30000000000000004"/>
        </c:scaling>
        <c:delete val="0"/>
        <c:axPos val="l"/>
        <c:numFmt formatCode="0%" sourceLinked="0"/>
        <c:majorTickMark val="none"/>
        <c:minorTickMark val="none"/>
        <c:tickLblPos val="nextTo"/>
        <c:crossAx val="885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366182200793142E-2"/>
          <c:y val="0.86879228638086903"/>
          <c:w val="0.9367703816758588"/>
          <c:h val="0.1311650627004957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7. Active imobilizate % Total Active</a:t>
            </a:r>
            <a:endParaRPr lang="ro-RO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109623411610987E-2"/>
          <c:y val="0.16089129483814524"/>
          <c:w val="0.86186155144703824"/>
          <c:h val="0.61310440361621477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0528634361233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4.9926578560939794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5168869309838469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7.0484581497797363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405286343612335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7547723935389131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68451906066807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MICI'!$AF$20:$AF$29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MICI'!$AI$20:$AI$29</c:f>
              <c:numCache>
                <c:formatCode>0%</c:formatCode>
                <c:ptCount val="10"/>
                <c:pt idx="0">
                  <c:v>0.58733343622922762</c:v>
                </c:pt>
                <c:pt idx="1">
                  <c:v>0.57971044522151871</c:v>
                </c:pt>
                <c:pt idx="2">
                  <c:v>0.5578301340360351</c:v>
                </c:pt>
                <c:pt idx="3">
                  <c:v>0.58896627453005135</c:v>
                </c:pt>
                <c:pt idx="4">
                  <c:v>0.54632496381786444</c:v>
                </c:pt>
                <c:pt idx="5">
                  <c:v>0.54855438337785734</c:v>
                </c:pt>
                <c:pt idx="6">
                  <c:v>0.51857824177048661</c:v>
                </c:pt>
                <c:pt idx="7">
                  <c:v>0.52608738888766415</c:v>
                </c:pt>
                <c:pt idx="8">
                  <c:v>0.51620184597359298</c:v>
                </c:pt>
                <c:pt idx="9">
                  <c:v>0.40989316767243561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4229074889868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3.230543318649045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8.8105726872246704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6.1674008810572688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43194931030096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MICI'!$AF$20:$AF$29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MICI'!$AI$5:$AI$14</c:f>
              <c:numCache>
                <c:formatCode>0%</c:formatCode>
                <c:ptCount val="10"/>
                <c:pt idx="0">
                  <c:v>0.60558839655997942</c:v>
                </c:pt>
                <c:pt idx="1">
                  <c:v>0.60738544561397723</c:v>
                </c:pt>
                <c:pt idx="2">
                  <c:v>0.56638068383498663</c:v>
                </c:pt>
                <c:pt idx="3">
                  <c:v>0.57528382571776759</c:v>
                </c:pt>
                <c:pt idx="4">
                  <c:v>0.55847158515970896</c:v>
                </c:pt>
                <c:pt idx="5">
                  <c:v>0.56929694680927567</c:v>
                </c:pt>
                <c:pt idx="6">
                  <c:v>0.56504613075930832</c:v>
                </c:pt>
                <c:pt idx="7">
                  <c:v>0.56138450300296139</c:v>
                </c:pt>
                <c:pt idx="8">
                  <c:v>0.56145670892462218</c:v>
                </c:pt>
                <c:pt idx="9">
                  <c:v>0.43522260640242133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2704"/>
        <c:axId val="88654976"/>
      </c:lineChart>
      <c:catAx>
        <c:axId val="886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654976"/>
        <c:crosses val="autoZero"/>
        <c:auto val="1"/>
        <c:lblAlgn val="ctr"/>
        <c:lblOffset val="100"/>
        <c:noMultiLvlLbl val="0"/>
      </c:catAx>
      <c:valAx>
        <c:axId val="88654976"/>
        <c:scaling>
          <c:orientation val="minMax"/>
          <c:min val="0.4"/>
        </c:scaling>
        <c:delete val="0"/>
        <c:axPos val="l"/>
        <c:numFmt formatCode="0%" sourceLinked="1"/>
        <c:majorTickMark val="none"/>
        <c:minorTickMark val="none"/>
        <c:tickLblPos val="nextTo"/>
        <c:crossAx val="8863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176754888017813E-2"/>
          <c:y val="0.88731080489938763"/>
          <c:w val="0.95145466948789992"/>
          <c:h val="0.112646544181977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8. Cifra</a:t>
            </a:r>
            <a:r>
              <a:rPr lang="en-US" sz="1200" baseline="0"/>
              <a:t> afaceri : Active imobilizate</a:t>
            </a:r>
            <a:endParaRPr lang="ro-RO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32853492432389E-2"/>
          <c:y val="0.16089129483814524"/>
          <c:w val="0.85476892480950906"/>
          <c:h val="0.62699329250510361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05286343612335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052863436123378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1791483113069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3171806167401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791483113069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242290748898682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242290748898682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179148311307011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242290748898682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1116005873715125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MICI'!$AK$20:$AK$29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MICI'!$AN$20:$AN$29</c:f>
              <c:numCache>
                <c:formatCode>0.00</c:formatCode>
                <c:ptCount val="10"/>
                <c:pt idx="0">
                  <c:v>1.3465802968961482</c:v>
                </c:pt>
                <c:pt idx="1">
                  <c:v>1.2182308613235167</c:v>
                </c:pt>
                <c:pt idx="2">
                  <c:v>1.1898990873310453</c:v>
                </c:pt>
                <c:pt idx="3">
                  <c:v>0.98635450195400498</c:v>
                </c:pt>
                <c:pt idx="4">
                  <c:v>1.0574645852971438</c:v>
                </c:pt>
                <c:pt idx="5">
                  <c:v>0.96791214053128716</c:v>
                </c:pt>
                <c:pt idx="6">
                  <c:v>0.9396084838548755</c:v>
                </c:pt>
                <c:pt idx="7">
                  <c:v>0.92092667429152064</c:v>
                </c:pt>
                <c:pt idx="8">
                  <c:v>0.97973263159680801</c:v>
                </c:pt>
                <c:pt idx="9">
                  <c:v>1.1732748068544636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405286343612337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179148311306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24229074889868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43171806167401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55800293685756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62114537444934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36857562408331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9.3979441997063137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MICI'!$AK$20:$AK$29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MICI'!$AN$5:$AN$14</c:f>
              <c:numCache>
                <c:formatCode>0.00</c:formatCode>
                <c:ptCount val="10"/>
                <c:pt idx="0">
                  <c:v>1.3054037085811974</c:v>
                </c:pt>
                <c:pt idx="1">
                  <c:v>1.4667391690602851</c:v>
                </c:pt>
                <c:pt idx="2">
                  <c:v>1.7211957777086884</c:v>
                </c:pt>
                <c:pt idx="3">
                  <c:v>1.6284777567147828</c:v>
                </c:pt>
                <c:pt idx="4">
                  <c:v>1.6633285879231523</c:v>
                </c:pt>
                <c:pt idx="5">
                  <c:v>1.787964574733506</c:v>
                </c:pt>
                <c:pt idx="6">
                  <c:v>1.7689690057855036</c:v>
                </c:pt>
                <c:pt idx="7">
                  <c:v>1.8166585871155925</c:v>
                </c:pt>
                <c:pt idx="8">
                  <c:v>1.8497081885306697</c:v>
                </c:pt>
                <c:pt idx="9">
                  <c:v>2.3754243674190048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1184"/>
        <c:axId val="88735744"/>
      </c:lineChart>
      <c:catAx>
        <c:axId val="88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735744"/>
        <c:crosses val="autoZero"/>
        <c:auto val="1"/>
        <c:lblAlgn val="ctr"/>
        <c:lblOffset val="100"/>
        <c:noMultiLvlLbl val="0"/>
      </c:catAx>
      <c:valAx>
        <c:axId val="88735744"/>
        <c:scaling>
          <c:orientation val="minMax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crossAx val="8870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6239897325609588E-2"/>
          <c:y val="0.85490339749198019"/>
          <c:w val="0.9367703816758588"/>
          <c:h val="0.1450539515893846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Grafic 9.</a:t>
            </a:r>
            <a:r>
              <a:rPr lang="en-US" sz="1200" baseline="0"/>
              <a:t> Viteza de colectare a creantelor</a:t>
            </a:r>
            <a:endParaRPr lang="ro-RO" sz="1200"/>
          </a:p>
        </c:rich>
      </c:tx>
      <c:layout>
        <c:manualLayout>
          <c:xMode val="edge"/>
          <c:yMode val="edge"/>
          <c:x val="0.24378114629944383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1667186976078E-2"/>
          <c:y val="0.16089129483814521"/>
          <c:w val="0.92022130493600196"/>
          <c:h val="0.63625255176436291"/>
        </c:manualLayout>
      </c:layout>
      <c:lineChart>
        <c:grouping val="standard"/>
        <c:varyColors val="0"/>
        <c:ser>
          <c:idx val="0"/>
          <c:order val="0"/>
          <c:tx>
            <c:v>CifraAfaceri &lt; 1 mil EUR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43171806167401E-2"/>
                  <c:y val="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494860499265784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7621145374449341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6213766230763E-2"/>
                  <c:y val="-2.1001887329652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MICI'!$AP$20:$AP$29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MICI'!$AS$20:$AS$29</c:f>
              <c:numCache>
                <c:formatCode>_-* #,##0\ _l_e_i_-;\-* #,##0\ _l_e_i_-;_-* "-"??\ _l_e_i_-;_-@_-</c:formatCode>
                <c:ptCount val="10"/>
                <c:pt idx="0">
                  <c:v>88.928785254338251</c:v>
                </c:pt>
                <c:pt idx="1">
                  <c:v>108.75945221820349</c:v>
                </c:pt>
                <c:pt idx="2">
                  <c:v>126.67604523945892</c:v>
                </c:pt>
                <c:pt idx="3">
                  <c:v>137.14662369291636</c:v>
                </c:pt>
                <c:pt idx="4">
                  <c:v>154.10105284350905</c:v>
                </c:pt>
                <c:pt idx="5">
                  <c:v>167.11569161721812</c:v>
                </c:pt>
                <c:pt idx="6">
                  <c:v>196.12510263535003</c:v>
                </c:pt>
                <c:pt idx="7">
                  <c:v>191.82803788295507</c:v>
                </c:pt>
                <c:pt idx="8">
                  <c:v>187.26151304090143</c:v>
                </c:pt>
                <c:pt idx="9">
                  <c:v>198.61069360901743</c:v>
                </c:pt>
              </c:numCache>
            </c:numRef>
          </c:val>
          <c:smooth val="0"/>
        </c:ser>
        <c:ser>
          <c:idx val="1"/>
          <c:order val="1"/>
          <c:tx>
            <c:v>CifraAfaceri &gt; 1 mil EUR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0558002936857563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49486049926578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621145374449341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179148311306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368575624082231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-0.11453744493392071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0572687224669604"/>
                  <c:y val="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22320117474302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'MARI - MICI'!$AP$20:$AP$29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'MARI - MICI'!$AS$5:$AS$14</c:f>
              <c:numCache>
                <c:formatCode>_-* #,##0\ _l_e_i_-;\-* #,##0\ _l_e_i_-;_-* "-"??\ _l_e_i_-;_-@_-</c:formatCode>
                <c:ptCount val="10"/>
                <c:pt idx="0">
                  <c:v>95.359162377552067</c:v>
                </c:pt>
                <c:pt idx="1">
                  <c:v>88.05875069408286</c:v>
                </c:pt>
                <c:pt idx="2">
                  <c:v>91.854857368605536</c:v>
                </c:pt>
                <c:pt idx="3">
                  <c:v>94.715061401508066</c:v>
                </c:pt>
                <c:pt idx="4">
                  <c:v>99.665784451201347</c:v>
                </c:pt>
                <c:pt idx="5">
                  <c:v>87.181672729686142</c:v>
                </c:pt>
                <c:pt idx="6">
                  <c:v>88.66528638674508</c:v>
                </c:pt>
                <c:pt idx="7">
                  <c:v>82.087326033682444</c:v>
                </c:pt>
                <c:pt idx="8">
                  <c:v>79.014363989115779</c:v>
                </c:pt>
                <c:pt idx="9">
                  <c:v>68.838654684446169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2912"/>
        <c:axId val="88769280"/>
      </c:lineChart>
      <c:catAx>
        <c:axId val="887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769280"/>
        <c:crosses val="autoZero"/>
        <c:auto val="1"/>
        <c:lblAlgn val="ctr"/>
        <c:lblOffset val="100"/>
        <c:noMultiLvlLbl val="0"/>
      </c:catAx>
      <c:valAx>
        <c:axId val="88769280"/>
        <c:scaling>
          <c:orientation val="minMax"/>
          <c:max val="200"/>
          <c:min val="60"/>
        </c:scaling>
        <c:delete val="0"/>
        <c:axPos val="l"/>
        <c:numFmt formatCode="#,##0" sourceLinked="0"/>
        <c:majorTickMark val="none"/>
        <c:minorTickMark val="none"/>
        <c:tickLblPos val="nextTo"/>
        <c:crossAx val="887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905442436435515E-2"/>
          <c:y val="0.87380577427821526"/>
          <c:w val="0.94264409680067529"/>
          <c:h val="0.1172761738116068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32</xdr:row>
      <xdr:rowOff>33338</xdr:rowOff>
    </xdr:from>
    <xdr:to>
      <xdr:col>4</xdr:col>
      <xdr:colOff>657225</xdr:colOff>
      <xdr:row>46</xdr:row>
      <xdr:rowOff>109538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32</xdr:row>
      <xdr:rowOff>9525</xdr:rowOff>
    </xdr:from>
    <xdr:to>
      <xdr:col>9</xdr:col>
      <xdr:colOff>1533525</xdr:colOff>
      <xdr:row>46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32</xdr:row>
      <xdr:rowOff>0</xdr:rowOff>
    </xdr:from>
    <xdr:to>
      <xdr:col>14</xdr:col>
      <xdr:colOff>1219200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428625</xdr:colOff>
      <xdr:row>31</xdr:row>
      <xdr:rowOff>190499</xdr:rowOff>
    </xdr:from>
    <xdr:to>
      <xdr:col>19</xdr:col>
      <xdr:colOff>1085850</xdr:colOff>
      <xdr:row>46</xdr:row>
      <xdr:rowOff>142874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66675</xdr:colOff>
      <xdr:row>32</xdr:row>
      <xdr:rowOff>0</xdr:rowOff>
    </xdr:from>
    <xdr:to>
      <xdr:col>25</xdr:col>
      <xdr:colOff>238125</xdr:colOff>
      <xdr:row>46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9525</xdr:colOff>
      <xdr:row>31</xdr:row>
      <xdr:rowOff>180975</xdr:rowOff>
    </xdr:from>
    <xdr:to>
      <xdr:col>29</xdr:col>
      <xdr:colOff>1085850</xdr:colOff>
      <xdr:row>46</xdr:row>
      <xdr:rowOff>95251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581025</xdr:colOff>
      <xdr:row>31</xdr:row>
      <xdr:rowOff>180975</xdr:rowOff>
    </xdr:from>
    <xdr:to>
      <xdr:col>34</xdr:col>
      <xdr:colOff>838200</xdr:colOff>
      <xdr:row>46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600075</xdr:colOff>
      <xdr:row>32</xdr:row>
      <xdr:rowOff>38100</xdr:rowOff>
    </xdr:from>
    <xdr:to>
      <xdr:col>39</xdr:col>
      <xdr:colOff>809625</xdr:colOff>
      <xdr:row>46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333375</xdr:colOff>
      <xdr:row>31</xdr:row>
      <xdr:rowOff>161924</xdr:rowOff>
    </xdr:from>
    <xdr:to>
      <xdr:col>45</xdr:col>
      <xdr:colOff>609600</xdr:colOff>
      <xdr:row>46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552450</xdr:colOff>
      <xdr:row>32</xdr:row>
      <xdr:rowOff>19050</xdr:rowOff>
    </xdr:from>
    <xdr:to>
      <xdr:col>51</xdr:col>
      <xdr:colOff>409575</xdr:colOff>
      <xdr:row>46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topLeftCell="F1" zoomScale="80" zoomScaleNormal="80" workbookViewId="0">
      <selection activeCell="K16" sqref="K16"/>
    </sheetView>
  </sheetViews>
  <sheetFormatPr defaultRowHeight="14.4" x14ac:dyDescent="0.3"/>
  <cols>
    <col min="1" max="1" width="3.88671875" customWidth="1"/>
    <col min="2" max="2" width="8.88671875" style="40"/>
    <col min="3" max="3" width="24.5546875" style="41" bestFit="1" customWidth="1"/>
    <col min="4" max="4" width="20.88671875" style="41" bestFit="1" customWidth="1"/>
    <col min="5" max="5" width="9.88671875" style="42" customWidth="1"/>
    <col min="8" max="8" width="24.5546875" style="43" bestFit="1" customWidth="1"/>
    <col min="9" max="9" width="15.6640625" style="43" customWidth="1"/>
    <col min="10" max="10" width="23.6640625" customWidth="1"/>
    <col min="13" max="13" width="24.5546875" style="41" bestFit="1" customWidth="1"/>
    <col min="14" max="14" width="21.21875" style="41" bestFit="1" customWidth="1"/>
    <col min="15" max="15" width="23.88671875" style="44" customWidth="1"/>
    <col min="18" max="18" width="22.77734375" style="45" bestFit="1" customWidth="1"/>
    <col min="19" max="19" width="21.77734375" style="45" bestFit="1" customWidth="1"/>
    <col min="20" max="20" width="18.77734375" bestFit="1" customWidth="1"/>
    <col min="23" max="23" width="21.21875" style="43" bestFit="1" customWidth="1"/>
    <col min="24" max="24" width="20.44140625" style="43" customWidth="1"/>
    <col min="25" max="25" width="10" customWidth="1"/>
    <col min="28" max="28" width="24.5546875" style="43" bestFit="1" customWidth="1"/>
    <col min="29" max="29" width="22.77734375" style="43" bestFit="1" customWidth="1"/>
    <col min="30" max="30" width="16.33203125" style="43" bestFit="1" customWidth="1"/>
    <col min="32" max="32" width="9" customWidth="1"/>
    <col min="33" max="33" width="22.77734375" style="45" bestFit="1" customWidth="1"/>
    <col min="34" max="34" width="27.44140625" style="45" bestFit="1" customWidth="1"/>
    <col min="35" max="35" width="18.77734375" bestFit="1" customWidth="1"/>
    <col min="38" max="38" width="26.5546875" style="43" bestFit="1" customWidth="1"/>
    <col min="39" max="39" width="24.5546875" style="43" bestFit="1" customWidth="1"/>
    <col min="40" max="40" width="29.44140625" style="46" bestFit="1" customWidth="1"/>
    <col min="43" max="43" width="22.77734375" style="45" bestFit="1" customWidth="1"/>
    <col min="44" max="44" width="24.5546875" style="45" bestFit="1" customWidth="1"/>
    <col min="45" max="45" width="11.6640625" style="43" bestFit="1" customWidth="1"/>
    <col min="46" max="46" width="16" style="43" customWidth="1"/>
    <col min="49" max="49" width="22.77734375" style="43" bestFit="1" customWidth="1"/>
    <col min="50" max="50" width="24.5546875" style="43" bestFit="1" customWidth="1"/>
    <col min="51" max="51" width="8.88671875" style="43" bestFit="1" customWidth="1"/>
    <col min="52" max="52" width="13.44140625" style="43" bestFit="1" customWidth="1"/>
  </cols>
  <sheetData>
    <row r="1" spans="1:53" ht="8.4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8.600000000000001" thickBot="1" x14ac:dyDescent="0.4">
      <c r="A2" s="1"/>
      <c r="B2" s="55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4.2" customHeight="1" thickBot="1" x14ac:dyDescent="0.35">
      <c r="A3" s="1"/>
      <c r="B3" s="2"/>
      <c r="C3" s="2"/>
      <c r="D3" s="2"/>
      <c r="E3" s="2"/>
      <c r="F3" s="1"/>
      <c r="G3" s="2"/>
      <c r="H3" s="2"/>
      <c r="I3" s="2"/>
      <c r="J3" s="2"/>
      <c r="K3" s="1"/>
      <c r="L3" s="2"/>
      <c r="M3" s="2"/>
      <c r="N3" s="2"/>
      <c r="O3" s="2"/>
      <c r="P3" s="1"/>
      <c r="Q3" s="2"/>
      <c r="R3" s="2"/>
      <c r="S3" s="2"/>
      <c r="T3" s="2"/>
      <c r="U3" s="1"/>
      <c r="V3" s="2"/>
      <c r="W3" s="2"/>
      <c r="X3" s="2"/>
      <c r="Y3" s="2"/>
      <c r="Z3" s="1"/>
      <c r="AA3" s="2"/>
      <c r="AB3" s="2"/>
      <c r="AC3" s="2"/>
      <c r="AD3" s="2"/>
      <c r="AE3" s="1"/>
      <c r="AF3" s="2"/>
      <c r="AG3" s="2"/>
      <c r="AH3" s="2"/>
      <c r="AI3" s="2"/>
      <c r="AJ3" s="1"/>
      <c r="AK3" s="2"/>
      <c r="AL3" s="2"/>
      <c r="AM3" s="2"/>
      <c r="AN3" s="2"/>
      <c r="AO3" s="1"/>
      <c r="AP3" s="2"/>
      <c r="AQ3" s="2"/>
      <c r="AR3" s="2"/>
      <c r="AS3" s="2"/>
      <c r="AT3" s="2"/>
      <c r="AU3" s="1"/>
      <c r="AV3" s="2"/>
      <c r="AW3" s="2"/>
      <c r="AX3" s="2"/>
      <c r="AY3" s="2"/>
      <c r="AZ3" s="2"/>
      <c r="BA3" s="1"/>
    </row>
    <row r="4" spans="1:53" ht="15" thickBot="1" x14ac:dyDescent="0.35">
      <c r="A4" s="1"/>
      <c r="B4" s="4" t="s">
        <v>0</v>
      </c>
      <c r="C4" s="5" t="s">
        <v>1</v>
      </c>
      <c r="D4" s="5" t="s">
        <v>2</v>
      </c>
      <c r="E4" s="6" t="s">
        <v>3</v>
      </c>
      <c r="F4" s="7"/>
      <c r="G4" s="4" t="s">
        <v>0</v>
      </c>
      <c r="H4" s="5" t="s">
        <v>4</v>
      </c>
      <c r="I4" s="5" t="s">
        <v>5</v>
      </c>
      <c r="J4" s="8" t="s">
        <v>6</v>
      </c>
      <c r="K4" s="7"/>
      <c r="L4" s="4" t="s">
        <v>0</v>
      </c>
      <c r="M4" s="5" t="s">
        <v>7</v>
      </c>
      <c r="N4" s="5" t="s">
        <v>8</v>
      </c>
      <c r="O4" s="8" t="s">
        <v>9</v>
      </c>
      <c r="P4" s="7"/>
      <c r="Q4" s="4" t="s">
        <v>0</v>
      </c>
      <c r="R4" s="9" t="s">
        <v>10</v>
      </c>
      <c r="S4" s="9" t="s">
        <v>11</v>
      </c>
      <c r="T4" s="8" t="s">
        <v>12</v>
      </c>
      <c r="U4" s="7"/>
      <c r="V4" s="4" t="s">
        <v>0</v>
      </c>
      <c r="W4" s="9" t="s">
        <v>8</v>
      </c>
      <c r="X4" s="9" t="s">
        <v>13</v>
      </c>
      <c r="Y4" s="10" t="s">
        <v>14</v>
      </c>
      <c r="Z4" s="7"/>
      <c r="AA4" s="4" t="s">
        <v>0</v>
      </c>
      <c r="AB4" s="5" t="s">
        <v>15</v>
      </c>
      <c r="AC4" s="5" t="s">
        <v>16</v>
      </c>
      <c r="AD4" s="8" t="s">
        <v>17</v>
      </c>
      <c r="AE4" s="7"/>
      <c r="AF4" s="4" t="s">
        <v>0</v>
      </c>
      <c r="AG4" s="9" t="s">
        <v>18</v>
      </c>
      <c r="AH4" s="9" t="s">
        <v>19</v>
      </c>
      <c r="AI4" s="8" t="s">
        <v>20</v>
      </c>
      <c r="AJ4" s="7"/>
      <c r="AK4" s="4" t="s">
        <v>0</v>
      </c>
      <c r="AL4" s="9" t="s">
        <v>21</v>
      </c>
      <c r="AM4" s="9" t="s">
        <v>7</v>
      </c>
      <c r="AN4" s="11" t="s">
        <v>22</v>
      </c>
      <c r="AO4" s="7"/>
      <c r="AP4" s="4" t="s">
        <v>0</v>
      </c>
      <c r="AQ4" s="9" t="s">
        <v>23</v>
      </c>
      <c r="AR4" s="9" t="s">
        <v>7</v>
      </c>
      <c r="AS4" s="12" t="s">
        <v>24</v>
      </c>
      <c r="AT4" s="13" t="s">
        <v>25</v>
      </c>
      <c r="AU4" s="7"/>
      <c r="AV4" s="4" t="s">
        <v>0</v>
      </c>
      <c r="AW4" s="9" t="s">
        <v>26</v>
      </c>
      <c r="AX4" s="9" t="s">
        <v>7</v>
      </c>
      <c r="AY4" s="9" t="s">
        <v>27</v>
      </c>
      <c r="AZ4" s="10" t="s">
        <v>28</v>
      </c>
      <c r="BA4" s="14"/>
    </row>
    <row r="5" spans="1:53" ht="15" thickBot="1" x14ac:dyDescent="0.35">
      <c r="A5" s="1"/>
      <c r="B5" s="15">
        <v>2008</v>
      </c>
      <c r="C5" s="16">
        <v>864.25809475799997</v>
      </c>
      <c r="D5" s="16">
        <v>639.55099012092001</v>
      </c>
      <c r="E5" s="17">
        <v>0.74</v>
      </c>
      <c r="F5" s="7"/>
      <c r="G5" s="15">
        <v>2008</v>
      </c>
      <c r="H5" s="16">
        <v>639550.99012092</v>
      </c>
      <c r="I5" s="16">
        <v>2674198</v>
      </c>
      <c r="J5" s="18">
        <f>H5/I5</f>
        <v>0.23915618444143627</v>
      </c>
      <c r="K5" s="7"/>
      <c r="L5" s="15">
        <v>2008</v>
      </c>
      <c r="M5" s="16">
        <v>639.55099012092001</v>
      </c>
      <c r="N5" s="16">
        <v>16.759961639</v>
      </c>
      <c r="O5" s="19">
        <f>N5/M5</f>
        <v>2.6205825489897517E-2</v>
      </c>
      <c r="P5" s="7"/>
      <c r="Q5" s="15">
        <v>2008</v>
      </c>
      <c r="R5" s="20">
        <v>51.035691286000002</v>
      </c>
      <c r="S5" s="20">
        <v>465.88871521099998</v>
      </c>
      <c r="T5" s="21">
        <f>R5/S5</f>
        <v>0.10954481106692196</v>
      </c>
      <c r="U5" s="7"/>
      <c r="V5" s="15">
        <v>2008</v>
      </c>
      <c r="W5" s="22">
        <v>16.759961639</v>
      </c>
      <c r="X5" s="22">
        <v>0</v>
      </c>
      <c r="Y5" s="23"/>
      <c r="Z5" s="7"/>
      <c r="AA5" s="15">
        <v>2008</v>
      </c>
      <c r="AB5" s="16">
        <v>809.00794785699998</v>
      </c>
      <c r="AC5" s="16">
        <v>465.88871521099998</v>
      </c>
      <c r="AD5" s="19">
        <f>AC5/AB5</f>
        <v>0.57587656146655108</v>
      </c>
      <c r="AE5" s="7"/>
      <c r="AF5" s="15">
        <v>2008</v>
      </c>
      <c r="AG5" s="20">
        <v>809.00794785699998</v>
      </c>
      <c r="AH5" s="20">
        <v>489.92582594700002</v>
      </c>
      <c r="AI5" s="21">
        <f>AH5/AG5</f>
        <v>0.60558839655997942</v>
      </c>
      <c r="AJ5" s="7"/>
      <c r="AK5" s="15">
        <v>2008</v>
      </c>
      <c r="AL5" s="20">
        <v>489.92582594700002</v>
      </c>
      <c r="AM5" s="16">
        <v>639.55099012092001</v>
      </c>
      <c r="AN5" s="24">
        <f>AM5/AL5</f>
        <v>1.3054037085811974</v>
      </c>
      <c r="AO5" s="7"/>
      <c r="AP5" s="15">
        <v>2008</v>
      </c>
      <c r="AQ5" s="20">
        <v>167.08779922100001</v>
      </c>
      <c r="AR5" s="16">
        <v>639.55099012092001</v>
      </c>
      <c r="AS5" s="25">
        <f>AQ5/AR5*365</f>
        <v>95.359162377552067</v>
      </c>
      <c r="AT5" s="26">
        <v>80</v>
      </c>
      <c r="AU5" s="7"/>
      <c r="AV5" s="15">
        <v>2008</v>
      </c>
      <c r="AW5" s="20">
        <v>94.999207822000002</v>
      </c>
      <c r="AX5" s="16">
        <v>639.55099012092001</v>
      </c>
      <c r="AY5" s="16">
        <f>(AW5/AX5)*365</f>
        <v>54.217273353722824</v>
      </c>
      <c r="AZ5" s="23">
        <v>35</v>
      </c>
      <c r="BA5" s="14"/>
    </row>
    <row r="6" spans="1:53" ht="15" thickBot="1" x14ac:dyDescent="0.35">
      <c r="A6" s="1"/>
      <c r="B6" s="15">
        <v>2009</v>
      </c>
      <c r="C6" s="16">
        <v>912.048086023</v>
      </c>
      <c r="D6" s="16">
        <v>697.52661073599995</v>
      </c>
      <c r="E6" s="17">
        <v>0.76479148569630329</v>
      </c>
      <c r="F6" s="7"/>
      <c r="G6" s="15">
        <v>2009</v>
      </c>
      <c r="H6" s="16">
        <v>697526.610736</v>
      </c>
      <c r="I6" s="16">
        <v>2201392</v>
      </c>
      <c r="J6" s="18">
        <f t="shared" ref="J6:J14" si="0">H6/I6</f>
        <v>0.31685706622718718</v>
      </c>
      <c r="K6" s="7"/>
      <c r="L6" s="15">
        <v>2009</v>
      </c>
      <c r="M6" s="16">
        <v>697.52661073599995</v>
      </c>
      <c r="N6" s="16">
        <v>3.0381124210000001</v>
      </c>
      <c r="O6" s="19">
        <f t="shared" ref="O6:O14" si="1">N6/M6</f>
        <v>4.3555505614249115E-3</v>
      </c>
      <c r="P6" s="7"/>
      <c r="Q6" s="15">
        <v>2009</v>
      </c>
      <c r="R6" s="20">
        <v>48.850192792000001</v>
      </c>
      <c r="S6" s="20">
        <v>432.69469538499999</v>
      </c>
      <c r="T6" s="21">
        <f t="shared" ref="T6:T14" si="2">R6/S6</f>
        <v>0.11289760034736369</v>
      </c>
      <c r="U6" s="7"/>
      <c r="V6" s="15">
        <v>2009</v>
      </c>
      <c r="W6" s="22">
        <v>3.0381124210000001</v>
      </c>
      <c r="X6" s="22">
        <v>6.5152604089999997</v>
      </c>
      <c r="Y6" s="17">
        <f>X6/W6</f>
        <v>2.1445093222901508</v>
      </c>
      <c r="Z6" s="7"/>
      <c r="AA6" s="15">
        <v>2009</v>
      </c>
      <c r="AB6" s="16">
        <v>782.96709317800003</v>
      </c>
      <c r="AC6" s="16">
        <v>432.69469538499999</v>
      </c>
      <c r="AD6" s="19">
        <f t="shared" ref="AD6:AD14" si="3">AC6/AB6</f>
        <v>0.55263458599355342</v>
      </c>
      <c r="AE6" s="7"/>
      <c r="AF6" s="15">
        <v>2009</v>
      </c>
      <c r="AG6" s="20">
        <v>782.96709317800003</v>
      </c>
      <c r="AH6" s="20">
        <v>475.56281679099999</v>
      </c>
      <c r="AI6" s="21">
        <f t="shared" ref="AI6:AI14" si="4">AH6/AG6</f>
        <v>0.60738544561397723</v>
      </c>
      <c r="AJ6" s="7"/>
      <c r="AK6" s="15">
        <v>2009</v>
      </c>
      <c r="AL6" s="20">
        <v>475.56281679099999</v>
      </c>
      <c r="AM6" s="16">
        <v>697.52661073599995</v>
      </c>
      <c r="AN6" s="24">
        <f t="shared" ref="AN6:AN14" si="5">AM6/AL6</f>
        <v>1.4667391690602851</v>
      </c>
      <c r="AO6" s="7"/>
      <c r="AP6" s="15">
        <v>2009</v>
      </c>
      <c r="AQ6" s="20">
        <v>168.28307374600001</v>
      </c>
      <c r="AR6" s="16">
        <v>697.52661073599995</v>
      </c>
      <c r="AS6" s="25">
        <f t="shared" ref="AS6:AS14" si="6">AQ6/AR6*365</f>
        <v>88.05875069408286</v>
      </c>
      <c r="AT6" s="26">
        <v>92</v>
      </c>
      <c r="AU6" s="7"/>
      <c r="AV6" s="15">
        <v>2009</v>
      </c>
      <c r="AW6" s="20">
        <v>84.486002993</v>
      </c>
      <c r="AX6" s="16">
        <v>697.52661073599995</v>
      </c>
      <c r="AY6" s="16">
        <f t="shared" ref="AY6:AY14" si="7">(AW6/AX6)*365</f>
        <v>44.209626726508276</v>
      </c>
      <c r="AZ6" s="23">
        <v>29</v>
      </c>
      <c r="BA6" s="14"/>
    </row>
    <row r="7" spans="1:53" ht="15" thickBot="1" x14ac:dyDescent="0.35">
      <c r="A7" s="3"/>
      <c r="B7" s="15">
        <v>2010</v>
      </c>
      <c r="C7" s="16">
        <v>955.99821215099996</v>
      </c>
      <c r="D7" s="16">
        <v>745.16971487900003</v>
      </c>
      <c r="E7" s="17">
        <v>0.77946768666268218</v>
      </c>
      <c r="F7" s="7"/>
      <c r="G7" s="15">
        <v>2010</v>
      </c>
      <c r="H7" s="16">
        <v>745169.71487899998</v>
      </c>
      <c r="I7" s="16">
        <v>2159530</v>
      </c>
      <c r="J7" s="18">
        <f t="shared" si="0"/>
        <v>0.34506106184169705</v>
      </c>
      <c r="K7" s="7"/>
      <c r="L7" s="15">
        <v>2010</v>
      </c>
      <c r="M7" s="16">
        <v>745.16971487900003</v>
      </c>
      <c r="N7" s="16">
        <v>8.2919127419999992</v>
      </c>
      <c r="O7" s="19">
        <f t="shared" si="1"/>
        <v>1.1127549303780324E-2</v>
      </c>
      <c r="P7" s="7"/>
      <c r="Q7" s="15">
        <v>2010</v>
      </c>
      <c r="R7" s="20">
        <v>55.666580220999997</v>
      </c>
      <c r="S7" s="20">
        <v>437.68656745599998</v>
      </c>
      <c r="T7" s="21">
        <f t="shared" si="2"/>
        <v>0.12718366146019797</v>
      </c>
      <c r="U7" s="7"/>
      <c r="V7" s="15">
        <v>2010</v>
      </c>
      <c r="W7" s="22">
        <v>8.2919127419999992</v>
      </c>
      <c r="X7" s="22">
        <v>20.878016733999999</v>
      </c>
      <c r="Y7" s="17">
        <f t="shared" ref="Y7:Y14" si="8">X7/W7</f>
        <v>2.5178770428020987</v>
      </c>
      <c r="Z7" s="7"/>
      <c r="AA7" s="15">
        <v>2010</v>
      </c>
      <c r="AB7" s="16">
        <v>764.39262891800001</v>
      </c>
      <c r="AC7" s="16">
        <v>437.68656745599998</v>
      </c>
      <c r="AD7" s="19">
        <f t="shared" si="3"/>
        <v>0.57259391430232209</v>
      </c>
      <c r="AE7" s="7"/>
      <c r="AF7" s="15">
        <v>2010</v>
      </c>
      <c r="AG7" s="20">
        <v>764.39262891800001</v>
      </c>
      <c r="AH7" s="20">
        <v>432.93721988499999</v>
      </c>
      <c r="AI7" s="21">
        <f t="shared" si="4"/>
        <v>0.56638068383498663</v>
      </c>
      <c r="AJ7" s="7"/>
      <c r="AK7" s="15">
        <v>2010</v>
      </c>
      <c r="AL7" s="20">
        <v>432.93721988499999</v>
      </c>
      <c r="AM7" s="16">
        <v>745.16971487900003</v>
      </c>
      <c r="AN7" s="24">
        <f t="shared" si="5"/>
        <v>1.7211957777086884</v>
      </c>
      <c r="AO7" s="7"/>
      <c r="AP7" s="15">
        <v>2010</v>
      </c>
      <c r="AQ7" s="20">
        <v>187.527281851</v>
      </c>
      <c r="AR7" s="16">
        <v>745.16971487900003</v>
      </c>
      <c r="AS7" s="25">
        <f t="shared" si="6"/>
        <v>91.854857368605536</v>
      </c>
      <c r="AT7" s="26">
        <v>98</v>
      </c>
      <c r="AU7" s="7"/>
      <c r="AV7" s="15">
        <v>2010</v>
      </c>
      <c r="AW7" s="20">
        <v>88.261546960999993</v>
      </c>
      <c r="AX7" s="16">
        <v>745.16971487900003</v>
      </c>
      <c r="AY7" s="16">
        <f t="shared" si="7"/>
        <v>43.232385854538002</v>
      </c>
      <c r="AZ7" s="23">
        <v>28</v>
      </c>
      <c r="BA7" s="14"/>
    </row>
    <row r="8" spans="1:53" ht="15" thickBot="1" x14ac:dyDescent="0.35">
      <c r="A8" s="3"/>
      <c r="B8" s="15">
        <v>2011</v>
      </c>
      <c r="C8" s="16">
        <v>1003.493102038</v>
      </c>
      <c r="D8" s="16">
        <v>792.75955061002003</v>
      </c>
      <c r="E8" s="17">
        <v>0.79</v>
      </c>
      <c r="F8" s="7"/>
      <c r="G8" s="15">
        <v>2011</v>
      </c>
      <c r="H8" s="16">
        <v>792759.55061002006</v>
      </c>
      <c r="I8" s="16">
        <v>2234498</v>
      </c>
      <c r="J8" s="18">
        <f t="shared" si="0"/>
        <v>0.35478194682206926</v>
      </c>
      <c r="K8" s="7"/>
      <c r="L8" s="15">
        <v>2011</v>
      </c>
      <c r="M8" s="16">
        <v>792.75955061002003</v>
      </c>
      <c r="N8" s="16">
        <v>14.690802248000001</v>
      </c>
      <c r="O8" s="19">
        <f t="shared" si="1"/>
        <v>1.8531220767628198E-2</v>
      </c>
      <c r="P8" s="7"/>
      <c r="Q8" s="15">
        <v>2011</v>
      </c>
      <c r="R8" s="20">
        <v>58.097403870999997</v>
      </c>
      <c r="S8" s="20">
        <v>483.258601699</v>
      </c>
      <c r="T8" s="21">
        <f t="shared" si="2"/>
        <v>0.12022011334458615</v>
      </c>
      <c r="U8" s="7"/>
      <c r="V8" s="15">
        <v>2011</v>
      </c>
      <c r="W8" s="22">
        <v>14.690802248000001</v>
      </c>
      <c r="X8" s="22">
        <v>-4.3238270009999997</v>
      </c>
      <c r="Y8" s="17">
        <f t="shared" si="8"/>
        <v>-0.29432204776894627</v>
      </c>
      <c r="Z8" s="7"/>
      <c r="AA8" s="15">
        <v>2011</v>
      </c>
      <c r="AB8" s="16">
        <v>846.20870375699997</v>
      </c>
      <c r="AC8" s="16">
        <v>483.258601699</v>
      </c>
      <c r="AD8" s="19">
        <f t="shared" si="3"/>
        <v>0.57108677747395764</v>
      </c>
      <c r="AE8" s="7"/>
      <c r="AF8" s="15">
        <v>2011</v>
      </c>
      <c r="AG8" s="20">
        <v>846.20870375699997</v>
      </c>
      <c r="AH8" s="20">
        <v>486.81018045299999</v>
      </c>
      <c r="AI8" s="21">
        <f t="shared" si="4"/>
        <v>0.57528382571776759</v>
      </c>
      <c r="AJ8" s="7"/>
      <c r="AK8" s="15">
        <v>2011</v>
      </c>
      <c r="AL8" s="20">
        <v>486.81018045299999</v>
      </c>
      <c r="AM8" s="16">
        <v>792.75955061002003</v>
      </c>
      <c r="AN8" s="24">
        <f t="shared" si="5"/>
        <v>1.6284777567147828</v>
      </c>
      <c r="AO8" s="7"/>
      <c r="AP8" s="15">
        <v>2011</v>
      </c>
      <c r="AQ8" s="20">
        <v>205.71580688399999</v>
      </c>
      <c r="AR8" s="16">
        <v>792.75955061002003</v>
      </c>
      <c r="AS8" s="25">
        <f t="shared" si="6"/>
        <v>94.715061401508066</v>
      </c>
      <c r="AT8" s="26">
        <v>96</v>
      </c>
      <c r="AU8" s="7"/>
      <c r="AV8" s="15">
        <v>2011</v>
      </c>
      <c r="AW8" s="20">
        <v>95.585312548999994</v>
      </c>
      <c r="AX8" s="16">
        <v>792.75955061002003</v>
      </c>
      <c r="AY8" s="16">
        <f t="shared" si="7"/>
        <v>44.009105981174955</v>
      </c>
      <c r="AZ8" s="23">
        <v>30</v>
      </c>
      <c r="BA8" s="14"/>
    </row>
    <row r="9" spans="1:53" ht="15" thickBot="1" x14ac:dyDescent="0.35">
      <c r="A9" s="3"/>
      <c r="B9" s="15">
        <v>2012</v>
      </c>
      <c r="C9" s="16">
        <v>1036.7066976579999</v>
      </c>
      <c r="D9" s="16">
        <v>831.43877152171603</v>
      </c>
      <c r="E9" s="17">
        <v>0.80200000000000005</v>
      </c>
      <c r="F9" s="7"/>
      <c r="G9" s="15">
        <v>2012</v>
      </c>
      <c r="H9" s="16">
        <v>831438.77152171603</v>
      </c>
      <c r="I9" s="16">
        <v>2237089</v>
      </c>
      <c r="J9" s="18">
        <f t="shared" si="0"/>
        <v>0.37166101640199206</v>
      </c>
      <c r="K9" s="7"/>
      <c r="L9" s="15">
        <v>2012</v>
      </c>
      <c r="M9" s="16">
        <v>831.43877152171603</v>
      </c>
      <c r="N9" s="16">
        <v>15.151678652999999</v>
      </c>
      <c r="O9" s="19">
        <f t="shared" si="1"/>
        <v>1.8223444914974424E-2</v>
      </c>
      <c r="P9" s="7"/>
      <c r="Q9" s="15">
        <v>2012</v>
      </c>
      <c r="R9" s="20">
        <v>57.903342139999999</v>
      </c>
      <c r="S9" s="20">
        <v>508.92624982900003</v>
      </c>
      <c r="T9" s="21">
        <f t="shared" si="2"/>
        <v>0.11377550707878717</v>
      </c>
      <c r="U9" s="7"/>
      <c r="V9" s="15">
        <v>2012</v>
      </c>
      <c r="W9" s="22">
        <v>15.151678652999999</v>
      </c>
      <c r="X9" s="22">
        <v>-1.3324111439999999</v>
      </c>
      <c r="Y9" s="17">
        <f t="shared" si="8"/>
        <v>-8.7938186554410949E-2</v>
      </c>
      <c r="Z9" s="7"/>
      <c r="AA9" s="15">
        <v>2012</v>
      </c>
      <c r="AB9" s="16">
        <v>895.05791926200004</v>
      </c>
      <c r="AC9" s="16">
        <v>508.92624982900003</v>
      </c>
      <c r="AD9" s="19">
        <f t="shared" si="3"/>
        <v>0.56859588511168502</v>
      </c>
      <c r="AE9" s="7"/>
      <c r="AF9" s="15">
        <v>2012</v>
      </c>
      <c r="AG9" s="20">
        <v>895.05791926200004</v>
      </c>
      <c r="AH9" s="20">
        <v>499.86441497999999</v>
      </c>
      <c r="AI9" s="21">
        <f t="shared" si="4"/>
        <v>0.55847158515970896</v>
      </c>
      <c r="AJ9" s="7"/>
      <c r="AK9" s="15">
        <v>2012</v>
      </c>
      <c r="AL9" s="20">
        <v>499.86441497999999</v>
      </c>
      <c r="AM9" s="16">
        <v>831.43877152171603</v>
      </c>
      <c r="AN9" s="24">
        <f t="shared" si="5"/>
        <v>1.6633285879231523</v>
      </c>
      <c r="AO9" s="7"/>
      <c r="AP9" s="15">
        <v>2012</v>
      </c>
      <c r="AQ9" s="20">
        <v>227.030129827</v>
      </c>
      <c r="AR9" s="16">
        <v>831.43877152171603</v>
      </c>
      <c r="AS9" s="25">
        <f t="shared" si="6"/>
        <v>99.665784451201347</v>
      </c>
      <c r="AT9" s="26">
        <v>100</v>
      </c>
      <c r="AU9" s="7"/>
      <c r="AV9" s="15">
        <v>2012</v>
      </c>
      <c r="AW9" s="20">
        <v>104.813913653</v>
      </c>
      <c r="AX9" s="16">
        <v>831.43877152171603</v>
      </c>
      <c r="AY9" s="16">
        <f t="shared" si="7"/>
        <v>46.013103783127789</v>
      </c>
      <c r="AZ9" s="23">
        <v>30</v>
      </c>
      <c r="BA9" s="14"/>
    </row>
    <row r="10" spans="1:53" ht="15" thickBot="1" x14ac:dyDescent="0.35">
      <c r="A10" s="3"/>
      <c r="B10" s="15">
        <v>2013</v>
      </c>
      <c r="C10" s="16">
        <v>1061.8680884610001</v>
      </c>
      <c r="D10" s="16">
        <v>878.12291615599997</v>
      </c>
      <c r="E10" s="17">
        <v>0.8269604536554932</v>
      </c>
      <c r="F10" s="7"/>
      <c r="G10" s="15">
        <v>2013</v>
      </c>
      <c r="H10" s="16">
        <v>878122.91615599999</v>
      </c>
      <c r="I10" s="16">
        <v>2187393</v>
      </c>
      <c r="J10" s="18">
        <f t="shared" si="0"/>
        <v>0.40144725531991737</v>
      </c>
      <c r="K10" s="7"/>
      <c r="L10" s="15">
        <v>2013</v>
      </c>
      <c r="M10" s="16">
        <v>878.12291615599997</v>
      </c>
      <c r="N10" s="16">
        <v>23.589099861000001</v>
      </c>
      <c r="O10" s="19">
        <f t="shared" si="1"/>
        <v>2.6863095617936657E-2</v>
      </c>
      <c r="P10" s="7"/>
      <c r="Q10" s="15">
        <v>2013</v>
      </c>
      <c r="R10" s="20">
        <v>61.256214538999998</v>
      </c>
      <c r="S10" s="20">
        <v>476.97352047999999</v>
      </c>
      <c r="T10" s="21">
        <f t="shared" si="2"/>
        <v>0.12842686629093183</v>
      </c>
      <c r="U10" s="7"/>
      <c r="V10" s="15">
        <v>2013</v>
      </c>
      <c r="W10" s="22">
        <v>23.589099861000001</v>
      </c>
      <c r="X10" s="22">
        <v>16.035801734</v>
      </c>
      <c r="Y10" s="17">
        <f t="shared" si="8"/>
        <v>0.67979710241135927</v>
      </c>
      <c r="Z10" s="7"/>
      <c r="AA10" s="15">
        <v>2013</v>
      </c>
      <c r="AB10" s="16">
        <v>862.69552752499999</v>
      </c>
      <c r="AC10" s="16">
        <v>476.97352047999999</v>
      </c>
      <c r="AD10" s="19">
        <f t="shared" si="3"/>
        <v>0.55288743857105227</v>
      </c>
      <c r="AE10" s="7"/>
      <c r="AF10" s="15">
        <v>2013</v>
      </c>
      <c r="AG10" s="20">
        <v>862.69552752499999</v>
      </c>
      <c r="AH10" s="20">
        <v>491.12992984599998</v>
      </c>
      <c r="AI10" s="21">
        <f t="shared" si="4"/>
        <v>0.56929694680927567</v>
      </c>
      <c r="AJ10" s="7"/>
      <c r="AK10" s="15">
        <v>2013</v>
      </c>
      <c r="AL10" s="20">
        <v>491.12992984599998</v>
      </c>
      <c r="AM10" s="16">
        <v>878.12291615599997</v>
      </c>
      <c r="AN10" s="24">
        <f t="shared" si="5"/>
        <v>1.787964574733506</v>
      </c>
      <c r="AO10" s="7"/>
      <c r="AP10" s="15">
        <v>2013</v>
      </c>
      <c r="AQ10" s="20">
        <v>209.74308135000001</v>
      </c>
      <c r="AR10" s="16">
        <v>878.12291615599997</v>
      </c>
      <c r="AS10" s="25">
        <f t="shared" si="6"/>
        <v>87.181672729686142</v>
      </c>
      <c r="AT10" s="26">
        <v>102</v>
      </c>
      <c r="AU10" s="7"/>
      <c r="AV10" s="15">
        <v>2013</v>
      </c>
      <c r="AW10" s="20">
        <v>100.56630179</v>
      </c>
      <c r="AX10" s="16">
        <v>878.12291615599997</v>
      </c>
      <c r="AY10" s="16">
        <f t="shared" si="7"/>
        <v>41.801323571003351</v>
      </c>
      <c r="AZ10" s="23">
        <v>31</v>
      </c>
      <c r="BA10" s="14"/>
    </row>
    <row r="11" spans="1:53" ht="15" thickBot="1" x14ac:dyDescent="0.35">
      <c r="A11" s="3"/>
      <c r="B11" s="15">
        <v>2014</v>
      </c>
      <c r="C11" s="16">
        <v>1116.9722122319999</v>
      </c>
      <c r="D11" s="16">
        <v>946.64263643699996</v>
      </c>
      <c r="E11" s="17">
        <v>0.84750777689031553</v>
      </c>
      <c r="F11" s="7"/>
      <c r="G11" s="15">
        <v>2014</v>
      </c>
      <c r="H11" s="16">
        <v>946642.63643700001</v>
      </c>
      <c r="I11" s="16">
        <v>2332731</v>
      </c>
      <c r="J11" s="18">
        <f t="shared" si="0"/>
        <v>0.40580874367297387</v>
      </c>
      <c r="K11" s="7"/>
      <c r="L11" s="15">
        <v>2014</v>
      </c>
      <c r="M11" s="16">
        <v>946.64263643699996</v>
      </c>
      <c r="N11" s="16">
        <v>23.463585425000002</v>
      </c>
      <c r="O11" s="19">
        <f t="shared" si="1"/>
        <v>2.4786106733278888E-2</v>
      </c>
      <c r="P11" s="7"/>
      <c r="Q11" s="15">
        <v>2014</v>
      </c>
      <c r="R11" s="20">
        <v>73.275522409999994</v>
      </c>
      <c r="S11" s="20">
        <v>509.90052383400001</v>
      </c>
      <c r="T11" s="21">
        <f t="shared" si="2"/>
        <v>0.14370552487185737</v>
      </c>
      <c r="U11" s="7"/>
      <c r="V11" s="15">
        <v>2014</v>
      </c>
      <c r="W11" s="22">
        <v>23.463585425000002</v>
      </c>
      <c r="X11" s="22">
        <v>-8.3217630499999995</v>
      </c>
      <c r="Y11" s="17">
        <f t="shared" si="8"/>
        <v>-0.35466715334704646</v>
      </c>
      <c r="Z11" s="7"/>
      <c r="AA11" s="15">
        <v>2014</v>
      </c>
      <c r="AB11" s="16">
        <v>947.069677587</v>
      </c>
      <c r="AC11" s="16">
        <v>509.90052383400001</v>
      </c>
      <c r="AD11" s="19">
        <f t="shared" si="3"/>
        <v>0.53839810934835819</v>
      </c>
      <c r="AE11" s="7"/>
      <c r="AF11" s="15">
        <v>2014</v>
      </c>
      <c r="AG11" s="20">
        <v>947.069677587</v>
      </c>
      <c r="AH11" s="20">
        <v>535.13805688000002</v>
      </c>
      <c r="AI11" s="21">
        <f t="shared" si="4"/>
        <v>0.56504613075930832</v>
      </c>
      <c r="AJ11" s="7"/>
      <c r="AK11" s="15">
        <v>2014</v>
      </c>
      <c r="AL11" s="20">
        <v>535.13805688000002</v>
      </c>
      <c r="AM11" s="16">
        <v>946.64263643699996</v>
      </c>
      <c r="AN11" s="24">
        <f t="shared" si="5"/>
        <v>1.7689690057855036</v>
      </c>
      <c r="AO11" s="7"/>
      <c r="AP11" s="15">
        <v>2014</v>
      </c>
      <c r="AQ11" s="20">
        <v>229.95709716600001</v>
      </c>
      <c r="AR11" s="16">
        <v>946.64263643699996</v>
      </c>
      <c r="AS11" s="25">
        <f t="shared" si="6"/>
        <v>88.66528638674508</v>
      </c>
      <c r="AT11" s="26">
        <v>104</v>
      </c>
      <c r="AU11" s="7"/>
      <c r="AV11" s="15">
        <v>2014</v>
      </c>
      <c r="AW11" s="20">
        <v>108.699001131</v>
      </c>
      <c r="AX11" s="16">
        <v>946.64263643699996</v>
      </c>
      <c r="AY11" s="16">
        <f t="shared" si="7"/>
        <v>41.9114181906547</v>
      </c>
      <c r="AZ11" s="23">
        <v>32</v>
      </c>
      <c r="BA11" s="14"/>
    </row>
    <row r="12" spans="1:53" ht="15" thickBot="1" x14ac:dyDescent="0.35">
      <c r="A12" s="3"/>
      <c r="B12" s="15">
        <v>2015</v>
      </c>
      <c r="C12" s="16">
        <v>1193.6936350799999</v>
      </c>
      <c r="D12" s="16">
        <v>1008.985508931</v>
      </c>
      <c r="E12" s="17">
        <v>0.84526337351491276</v>
      </c>
      <c r="F12" s="7"/>
      <c r="G12" s="15">
        <v>2015</v>
      </c>
      <c r="H12" s="16">
        <v>1008985.508931</v>
      </c>
      <c r="I12" s="16">
        <v>2425151</v>
      </c>
      <c r="J12" s="18">
        <f t="shared" si="0"/>
        <v>0.41605059187283594</v>
      </c>
      <c r="K12" s="7"/>
      <c r="L12" s="15">
        <v>2015</v>
      </c>
      <c r="M12" s="16">
        <v>1008.985508931</v>
      </c>
      <c r="N12" s="16">
        <v>32.110858256</v>
      </c>
      <c r="O12" s="19">
        <f t="shared" si="1"/>
        <v>3.182489537438532E-2</v>
      </c>
      <c r="P12" s="7"/>
      <c r="Q12" s="15">
        <v>2015</v>
      </c>
      <c r="R12" s="20">
        <v>93.490847613</v>
      </c>
      <c r="S12" s="20">
        <v>522.30797112100004</v>
      </c>
      <c r="T12" s="21">
        <f t="shared" si="2"/>
        <v>0.17899563625717962</v>
      </c>
      <c r="U12" s="7"/>
      <c r="V12" s="15">
        <v>2015</v>
      </c>
      <c r="W12" s="22">
        <v>32.110858256</v>
      </c>
      <c r="X12" s="22">
        <v>10.968756854</v>
      </c>
      <c r="Y12" s="17">
        <f t="shared" si="8"/>
        <v>0.34159027350041193</v>
      </c>
      <c r="Z12" s="7"/>
      <c r="AA12" s="15">
        <v>2015</v>
      </c>
      <c r="AB12" s="16">
        <v>989.35281341400002</v>
      </c>
      <c r="AC12" s="16">
        <v>522.30797112100004</v>
      </c>
      <c r="AD12" s="19">
        <f t="shared" si="3"/>
        <v>0.52792892893148058</v>
      </c>
      <c r="AE12" s="7"/>
      <c r="AF12" s="15">
        <v>2015</v>
      </c>
      <c r="AG12" s="20">
        <v>989.35281341400002</v>
      </c>
      <c r="AH12" s="20">
        <v>555.40733745299997</v>
      </c>
      <c r="AI12" s="21">
        <f t="shared" si="4"/>
        <v>0.56138450300296139</v>
      </c>
      <c r="AJ12" s="7"/>
      <c r="AK12" s="15">
        <v>2015</v>
      </c>
      <c r="AL12" s="20">
        <v>555.40733745299997</v>
      </c>
      <c r="AM12" s="16">
        <v>1008.985508931</v>
      </c>
      <c r="AN12" s="24">
        <f t="shared" si="5"/>
        <v>1.8166585871155925</v>
      </c>
      <c r="AO12" s="7"/>
      <c r="AP12" s="15">
        <v>2015</v>
      </c>
      <c r="AQ12" s="20">
        <v>226.91759571200001</v>
      </c>
      <c r="AR12" s="16">
        <v>1008.985508931</v>
      </c>
      <c r="AS12" s="25">
        <f t="shared" si="6"/>
        <v>82.087326033682444</v>
      </c>
      <c r="AT12" s="26">
        <v>114</v>
      </c>
      <c r="AU12" s="7"/>
      <c r="AV12" s="15">
        <v>2015</v>
      </c>
      <c r="AW12" s="20">
        <v>113.53703263600001</v>
      </c>
      <c r="AX12" s="16">
        <v>1008.985508931</v>
      </c>
      <c r="AY12" s="16">
        <f t="shared" si="7"/>
        <v>41.071964409128064</v>
      </c>
      <c r="AZ12" s="23">
        <v>33</v>
      </c>
      <c r="BA12" s="14"/>
    </row>
    <row r="13" spans="1:53" ht="15" thickBot="1" x14ac:dyDescent="0.35">
      <c r="A13" s="3"/>
      <c r="B13" s="15">
        <v>2016</v>
      </c>
      <c r="C13" s="16">
        <v>1251.259930836</v>
      </c>
      <c r="D13" s="16">
        <v>1056.818458343</v>
      </c>
      <c r="E13" s="17">
        <v>0.84460345312657104</v>
      </c>
      <c r="F13" s="7"/>
      <c r="G13" s="15">
        <v>2016</v>
      </c>
      <c r="H13" s="16">
        <v>1056818.4583429999</v>
      </c>
      <c r="I13" s="16">
        <v>2485199</v>
      </c>
      <c r="J13" s="18">
        <f t="shared" si="0"/>
        <v>0.42524500385804109</v>
      </c>
      <c r="K13" s="7"/>
      <c r="L13" s="15">
        <v>2016</v>
      </c>
      <c r="M13" s="16">
        <v>1056.818458343</v>
      </c>
      <c r="N13" s="16">
        <v>45.250551485000003</v>
      </c>
      <c r="O13" s="19">
        <f t="shared" si="1"/>
        <v>4.2817714932751043E-2</v>
      </c>
      <c r="P13" s="7"/>
      <c r="Q13" s="15">
        <v>2016</v>
      </c>
      <c r="R13" s="20">
        <v>94.886575848000007</v>
      </c>
      <c r="S13" s="20">
        <v>525.40375105999999</v>
      </c>
      <c r="T13" s="21">
        <f t="shared" si="2"/>
        <v>0.18059744654766305</v>
      </c>
      <c r="U13" s="7"/>
      <c r="V13" s="15">
        <v>2016</v>
      </c>
      <c r="W13" s="22">
        <v>45.250551485000003</v>
      </c>
      <c r="X13" s="22">
        <v>20.657259808999999</v>
      </c>
      <c r="Y13" s="17">
        <f t="shared" si="8"/>
        <v>0.45650846522495148</v>
      </c>
      <c r="Z13" s="7"/>
      <c r="AA13" s="15">
        <v>2016</v>
      </c>
      <c r="AB13" s="16">
        <v>1017.608896674</v>
      </c>
      <c r="AC13" s="16">
        <v>525.40375105999999</v>
      </c>
      <c r="AD13" s="19">
        <f t="shared" si="3"/>
        <v>0.51631206525144768</v>
      </c>
      <c r="AE13" s="7"/>
      <c r="AF13" s="15">
        <v>2016</v>
      </c>
      <c r="AG13" s="20">
        <v>1017.608896674</v>
      </c>
      <c r="AH13" s="20">
        <v>571.34334209899998</v>
      </c>
      <c r="AI13" s="21">
        <f t="shared" si="4"/>
        <v>0.56145670892462218</v>
      </c>
      <c r="AJ13" s="7"/>
      <c r="AK13" s="15">
        <v>2016</v>
      </c>
      <c r="AL13" s="20">
        <v>571.34334209899998</v>
      </c>
      <c r="AM13" s="16">
        <v>1056.818458343</v>
      </c>
      <c r="AN13" s="24">
        <f t="shared" si="5"/>
        <v>1.8497081885306697</v>
      </c>
      <c r="AO13" s="7"/>
      <c r="AP13" s="15">
        <v>2016</v>
      </c>
      <c r="AQ13" s="20">
        <v>228.777639282</v>
      </c>
      <c r="AR13" s="16">
        <v>1056.818458343</v>
      </c>
      <c r="AS13" s="25">
        <f t="shared" si="6"/>
        <v>79.014363989115779</v>
      </c>
      <c r="AT13" s="26">
        <v>104</v>
      </c>
      <c r="AU13" s="7"/>
      <c r="AV13" s="15">
        <v>2016</v>
      </c>
      <c r="AW13" s="20">
        <v>122.60133944499999</v>
      </c>
      <c r="AX13" s="16">
        <v>1056.818458343</v>
      </c>
      <c r="AY13" s="16">
        <f t="shared" si="7"/>
        <v>42.343591318028579</v>
      </c>
      <c r="AZ13" s="23">
        <v>34</v>
      </c>
      <c r="BA13" s="14"/>
    </row>
    <row r="14" spans="1:53" ht="15" thickBot="1" x14ac:dyDescent="0.35">
      <c r="A14" s="3"/>
      <c r="B14" s="27">
        <v>2017</v>
      </c>
      <c r="C14" s="28">
        <v>1351.3607253028802</v>
      </c>
      <c r="D14" s="28">
        <v>1157.6552560069999</v>
      </c>
      <c r="E14" s="29">
        <v>0.85665894703838974</v>
      </c>
      <c r="F14" s="7"/>
      <c r="G14" s="27">
        <v>2017</v>
      </c>
      <c r="H14" s="28">
        <v>1157655.2560069999</v>
      </c>
      <c r="I14" s="28">
        <v>2380301</v>
      </c>
      <c r="J14" s="30">
        <f t="shared" si="0"/>
        <v>0.48634826268064413</v>
      </c>
      <c r="K14" s="7"/>
      <c r="L14" s="27">
        <v>2017</v>
      </c>
      <c r="M14" s="28">
        <v>1157.6552560069999</v>
      </c>
      <c r="N14" s="28">
        <v>46.476119767</v>
      </c>
      <c r="O14" s="31">
        <f t="shared" si="1"/>
        <v>4.0146770401497639E-2</v>
      </c>
      <c r="P14" s="7"/>
      <c r="Q14" s="27">
        <v>2017</v>
      </c>
      <c r="R14" s="32">
        <v>80.521067242000001</v>
      </c>
      <c r="S14" s="32">
        <v>489.368721118</v>
      </c>
      <c r="T14" s="33">
        <f t="shared" si="2"/>
        <v>0.16454069041855293</v>
      </c>
      <c r="U14" s="7"/>
      <c r="V14" s="27">
        <v>2017</v>
      </c>
      <c r="W14" s="34">
        <v>46.476119767</v>
      </c>
      <c r="X14" s="34">
        <v>48.587925026999997</v>
      </c>
      <c r="Y14" s="29">
        <f t="shared" si="8"/>
        <v>1.0454385019788048</v>
      </c>
      <c r="Z14" s="7"/>
      <c r="AA14" s="27">
        <v>2017</v>
      </c>
      <c r="AB14" s="28">
        <v>1119.764243003</v>
      </c>
      <c r="AC14" s="28">
        <v>489.368721118</v>
      </c>
      <c r="AD14" s="31">
        <f t="shared" si="3"/>
        <v>0.4370283514372667</v>
      </c>
      <c r="AE14" s="7"/>
      <c r="AF14" s="27">
        <v>2017</v>
      </c>
      <c r="AG14" s="32">
        <v>1119.764243003</v>
      </c>
      <c r="AH14" s="32">
        <v>487.34671239599999</v>
      </c>
      <c r="AI14" s="33">
        <f t="shared" si="4"/>
        <v>0.43522260640242133</v>
      </c>
      <c r="AJ14" s="7"/>
      <c r="AK14" s="27">
        <v>2017</v>
      </c>
      <c r="AL14" s="32">
        <v>487.34671239599999</v>
      </c>
      <c r="AM14" s="28">
        <v>1157.6552560069999</v>
      </c>
      <c r="AN14" s="35">
        <f t="shared" si="5"/>
        <v>2.3754243674190048</v>
      </c>
      <c r="AO14" s="7"/>
      <c r="AP14" s="27">
        <v>2017</v>
      </c>
      <c r="AQ14" s="32">
        <v>218.33268605999999</v>
      </c>
      <c r="AR14" s="28">
        <v>1157.6552560069999</v>
      </c>
      <c r="AS14" s="36">
        <f t="shared" si="6"/>
        <v>68.838654684446169</v>
      </c>
      <c r="AT14" s="37">
        <v>112</v>
      </c>
      <c r="AU14" s="7"/>
      <c r="AV14" s="27">
        <v>2017</v>
      </c>
      <c r="AW14" s="32">
        <v>184</v>
      </c>
      <c r="AX14" s="28">
        <v>1157.6552560069999</v>
      </c>
      <c r="AY14" s="28">
        <f t="shared" si="7"/>
        <v>58.013816852220039</v>
      </c>
      <c r="AZ14" s="38">
        <v>38</v>
      </c>
      <c r="BA14" s="14"/>
    </row>
    <row r="15" spans="1:53" ht="15" thickBot="1" x14ac:dyDescent="0.35">
      <c r="A15" s="1"/>
      <c r="B15" s="39"/>
      <c r="C15" s="39"/>
      <c r="D15" s="39"/>
      <c r="E15" s="39"/>
      <c r="F15" s="1"/>
      <c r="G15" s="39"/>
      <c r="H15" s="39"/>
      <c r="I15" s="39"/>
      <c r="J15" s="39"/>
      <c r="K15" s="1"/>
      <c r="L15" s="39"/>
      <c r="M15" s="39"/>
      <c r="N15" s="39"/>
      <c r="O15" s="39"/>
      <c r="P15" s="1"/>
      <c r="Q15" s="39"/>
      <c r="R15" s="39"/>
      <c r="S15" s="39"/>
      <c r="T15" s="39"/>
      <c r="U15" s="1"/>
      <c r="V15" s="39"/>
      <c r="W15" s="39"/>
      <c r="X15" s="39"/>
      <c r="Y15" s="39"/>
      <c r="Z15" s="1"/>
      <c r="AA15" s="39"/>
      <c r="AB15" s="39"/>
      <c r="AC15" s="39"/>
      <c r="AD15" s="39"/>
      <c r="AE15" s="1"/>
      <c r="AF15" s="39"/>
      <c r="AG15" s="39"/>
      <c r="AH15" s="39"/>
      <c r="AI15" s="39"/>
      <c r="AJ15" s="1"/>
      <c r="AK15" s="39"/>
      <c r="AL15" s="39"/>
      <c r="AM15" s="39"/>
      <c r="AN15" s="39"/>
      <c r="AO15" s="1"/>
      <c r="AP15" s="39"/>
      <c r="AQ15" s="39"/>
      <c r="AR15" s="39"/>
      <c r="AS15" s="39"/>
      <c r="AT15" s="39"/>
      <c r="AU15" s="1"/>
      <c r="AV15" s="39"/>
      <c r="AW15" s="39"/>
      <c r="AX15" s="39"/>
      <c r="AY15" s="39"/>
      <c r="AZ15" s="39"/>
      <c r="BA15" s="1"/>
    </row>
    <row r="16" spans="1:53" ht="15" thickBot="1" x14ac:dyDescent="0.35">
      <c r="A16" s="1"/>
      <c r="B16" s="39"/>
      <c r="C16" s="39"/>
      <c r="D16" s="39"/>
      <c r="E16" s="39"/>
      <c r="F16" s="1"/>
      <c r="G16" s="39"/>
      <c r="H16" s="39"/>
      <c r="I16" s="39"/>
      <c r="J16" s="39"/>
      <c r="K16" s="1"/>
      <c r="L16" s="39"/>
      <c r="M16" s="39"/>
      <c r="N16" s="39"/>
      <c r="O16" s="39"/>
      <c r="P16" s="1"/>
      <c r="Q16" s="39"/>
      <c r="R16" s="39"/>
      <c r="S16" s="39"/>
      <c r="T16" s="39"/>
      <c r="U16" s="1"/>
      <c r="V16" s="39"/>
      <c r="W16" s="39"/>
      <c r="X16" s="39"/>
      <c r="Y16" s="39"/>
      <c r="Z16" s="1"/>
      <c r="AA16" s="39"/>
      <c r="AB16" s="39"/>
      <c r="AC16" s="39"/>
      <c r="AD16" s="39"/>
      <c r="AE16" s="1"/>
      <c r="AF16" s="39"/>
      <c r="AG16" s="39"/>
      <c r="AH16" s="39"/>
      <c r="AI16" s="39"/>
      <c r="AJ16" s="1"/>
      <c r="AK16" s="39"/>
      <c r="AL16" s="39"/>
      <c r="AM16" s="39"/>
      <c r="AN16" s="39"/>
      <c r="AO16" s="1"/>
      <c r="AP16" s="39"/>
      <c r="AQ16" s="39"/>
      <c r="AR16" s="39"/>
      <c r="AS16" s="39"/>
      <c r="AT16" s="39"/>
      <c r="AU16" s="1"/>
      <c r="AV16" s="39"/>
      <c r="AW16" s="39"/>
      <c r="AX16" s="39"/>
      <c r="AY16" s="39"/>
      <c r="AZ16" s="39"/>
      <c r="BA16" s="1"/>
    </row>
    <row r="17" spans="1:53" ht="18.600000000000001" thickBot="1" x14ac:dyDescent="0.4">
      <c r="A17" s="1"/>
      <c r="B17" s="54" t="s">
        <v>30</v>
      </c>
      <c r="C17" s="39"/>
      <c r="D17" s="39"/>
      <c r="E17" s="39"/>
      <c r="F17" s="1"/>
      <c r="G17" s="39"/>
      <c r="H17" s="39"/>
      <c r="I17" s="39"/>
      <c r="J17" s="39"/>
      <c r="K17" s="1"/>
      <c r="L17" s="39"/>
      <c r="M17" s="39"/>
      <c r="N17" s="39"/>
      <c r="O17" s="39"/>
      <c r="P17" s="1"/>
      <c r="Q17" s="39"/>
      <c r="R17" s="39"/>
      <c r="S17" s="39"/>
      <c r="T17" s="39"/>
      <c r="U17" s="1"/>
      <c r="V17" s="39"/>
      <c r="W17" s="39"/>
      <c r="X17" s="39"/>
      <c r="Y17" s="39"/>
      <c r="Z17" s="1"/>
      <c r="AA17" s="39"/>
      <c r="AB17" s="39"/>
      <c r="AC17" s="39"/>
      <c r="AD17" s="39"/>
      <c r="AE17" s="1"/>
      <c r="AF17" s="39"/>
      <c r="AG17" s="39"/>
      <c r="AH17" s="39"/>
      <c r="AI17" s="39"/>
      <c r="AJ17" s="1"/>
      <c r="AK17" s="39"/>
      <c r="AL17" s="39"/>
      <c r="AM17" s="39"/>
      <c r="AN17" s="39"/>
      <c r="AO17" s="1"/>
      <c r="AP17" s="39"/>
      <c r="AQ17" s="39"/>
      <c r="AR17" s="39"/>
      <c r="AS17" s="39"/>
      <c r="AT17" s="39"/>
      <c r="AU17" s="1"/>
      <c r="AV17" s="39"/>
      <c r="AW17" s="39"/>
      <c r="AX17" s="39"/>
      <c r="AY17" s="39"/>
      <c r="AZ17" s="39"/>
      <c r="BA17" s="1"/>
    </row>
    <row r="18" spans="1:53" ht="4.2" customHeight="1" thickBot="1" x14ac:dyDescent="0.35">
      <c r="A18" s="1"/>
      <c r="B18" s="39"/>
      <c r="C18" s="39"/>
      <c r="D18" s="39"/>
      <c r="E18" s="39"/>
      <c r="F18" s="1"/>
      <c r="G18" s="39"/>
      <c r="H18" s="39"/>
      <c r="I18" s="39"/>
      <c r="J18" s="39"/>
      <c r="K18" s="1"/>
      <c r="L18" s="50"/>
      <c r="M18" s="50"/>
      <c r="N18" s="50"/>
      <c r="O18" s="50"/>
      <c r="P18" s="1"/>
      <c r="Q18" s="50"/>
      <c r="R18" s="50"/>
      <c r="S18" s="50"/>
      <c r="T18" s="50"/>
      <c r="U18" s="1"/>
      <c r="V18" s="39"/>
      <c r="W18" s="39"/>
      <c r="X18" s="39"/>
      <c r="Y18" s="39"/>
      <c r="Z18" s="1"/>
      <c r="AA18" s="39"/>
      <c r="AB18" s="39"/>
      <c r="AC18" s="39"/>
      <c r="AD18" s="39"/>
      <c r="AE18" s="1"/>
      <c r="AF18" s="39"/>
      <c r="AG18" s="39"/>
      <c r="AH18" s="39"/>
      <c r="AI18" s="39"/>
      <c r="AJ18" s="1"/>
      <c r="AK18" s="39"/>
      <c r="AL18" s="39"/>
      <c r="AM18" s="39"/>
      <c r="AN18" s="39"/>
      <c r="AO18" s="1"/>
      <c r="AP18" s="50"/>
      <c r="AQ18" s="50"/>
      <c r="AR18" s="50"/>
      <c r="AS18" s="50"/>
      <c r="AT18" s="50"/>
      <c r="AU18" s="1"/>
      <c r="AV18" s="39"/>
      <c r="AW18" s="39"/>
      <c r="AX18" s="39"/>
      <c r="AY18" s="39"/>
      <c r="AZ18" s="39"/>
      <c r="BA18" s="1"/>
    </row>
    <row r="19" spans="1:53" ht="15" thickBot="1" x14ac:dyDescent="0.35">
      <c r="A19" s="1"/>
      <c r="B19" s="4" t="s">
        <v>0</v>
      </c>
      <c r="C19" s="5" t="s">
        <v>1</v>
      </c>
      <c r="D19" s="5" t="s">
        <v>29</v>
      </c>
      <c r="E19" s="6" t="s">
        <v>3</v>
      </c>
      <c r="F19" s="1"/>
      <c r="G19" s="4" t="s">
        <v>0</v>
      </c>
      <c r="H19" s="5" t="s">
        <v>4</v>
      </c>
      <c r="I19" s="5" t="s">
        <v>5</v>
      </c>
      <c r="J19" s="8" t="s">
        <v>6</v>
      </c>
      <c r="K19" s="3"/>
      <c r="L19" s="4" t="s">
        <v>0</v>
      </c>
      <c r="M19" s="5" t="s">
        <v>7</v>
      </c>
      <c r="N19" s="5" t="s">
        <v>8</v>
      </c>
      <c r="O19" s="8" t="s">
        <v>9</v>
      </c>
      <c r="P19" s="3"/>
      <c r="Q19" s="4" t="s">
        <v>0</v>
      </c>
      <c r="R19" s="9" t="s">
        <v>10</v>
      </c>
      <c r="S19" s="9" t="s">
        <v>11</v>
      </c>
      <c r="T19" s="8" t="s">
        <v>12</v>
      </c>
      <c r="U19" s="14"/>
      <c r="V19" s="4" t="s">
        <v>0</v>
      </c>
      <c r="W19" s="9" t="s">
        <v>8</v>
      </c>
      <c r="X19" s="9" t="s">
        <v>13</v>
      </c>
      <c r="Y19" s="10" t="s">
        <v>14</v>
      </c>
      <c r="Z19" s="1"/>
      <c r="AA19" s="4" t="s">
        <v>0</v>
      </c>
      <c r="AB19" s="5" t="s">
        <v>15</v>
      </c>
      <c r="AC19" s="5" t="s">
        <v>16</v>
      </c>
      <c r="AD19" s="8" t="s">
        <v>17</v>
      </c>
      <c r="AE19" s="1"/>
      <c r="AF19" s="4" t="s">
        <v>0</v>
      </c>
      <c r="AG19" s="9" t="s">
        <v>18</v>
      </c>
      <c r="AH19" s="9" t="s">
        <v>19</v>
      </c>
      <c r="AI19" s="8" t="s">
        <v>20</v>
      </c>
      <c r="AJ19" s="1"/>
      <c r="AK19" s="4" t="s">
        <v>0</v>
      </c>
      <c r="AL19" s="9" t="s">
        <v>21</v>
      </c>
      <c r="AM19" s="9" t="s">
        <v>7</v>
      </c>
      <c r="AN19" s="11" t="s">
        <v>22</v>
      </c>
      <c r="AO19" s="3"/>
      <c r="AP19" s="4" t="s">
        <v>0</v>
      </c>
      <c r="AQ19" s="9" t="s">
        <v>23</v>
      </c>
      <c r="AR19" s="9" t="s">
        <v>7</v>
      </c>
      <c r="AS19" s="12" t="s">
        <v>24</v>
      </c>
      <c r="AT19" s="13" t="s">
        <v>25</v>
      </c>
      <c r="AU19" s="14"/>
      <c r="AV19" s="4" t="s">
        <v>0</v>
      </c>
      <c r="AW19" s="9" t="s">
        <v>26</v>
      </c>
      <c r="AX19" s="9" t="s">
        <v>7</v>
      </c>
      <c r="AY19" s="9" t="s">
        <v>27</v>
      </c>
      <c r="AZ19" s="10" t="s">
        <v>28</v>
      </c>
      <c r="BA19" s="1"/>
    </row>
    <row r="20" spans="1:53" ht="15" thickBot="1" x14ac:dyDescent="0.35">
      <c r="A20" s="1"/>
      <c r="B20" s="15">
        <v>2008</v>
      </c>
      <c r="C20" s="16">
        <v>864.25809475799997</v>
      </c>
      <c r="D20" s="16">
        <v>224.70710463707996</v>
      </c>
      <c r="E20" s="17">
        <v>0.25999999999999995</v>
      </c>
      <c r="F20" s="1"/>
      <c r="G20" s="15">
        <v>2008</v>
      </c>
      <c r="H20" s="16">
        <f>D20*1000</f>
        <v>224707.10463707996</v>
      </c>
      <c r="I20" s="47">
        <v>2071084</v>
      </c>
      <c r="J20" s="18">
        <f>H20/I20</f>
        <v>0.10849733986505615</v>
      </c>
      <c r="K20" s="3"/>
      <c r="L20" s="15">
        <v>2008</v>
      </c>
      <c r="M20" s="16">
        <v>224.70710463707996</v>
      </c>
      <c r="N20" s="57">
        <v>-5.2990572159999996</v>
      </c>
      <c r="O20" s="19">
        <f>N20/M20</f>
        <v>-2.3582063524686517E-2</v>
      </c>
      <c r="P20" s="3"/>
      <c r="Q20" s="15">
        <v>2008</v>
      </c>
      <c r="R20" s="51">
        <v>22.916640917999999</v>
      </c>
      <c r="S20" s="51">
        <v>225.320616965</v>
      </c>
      <c r="T20" s="21">
        <f>R20/S20</f>
        <v>0.1017068088427955</v>
      </c>
      <c r="U20" s="53"/>
      <c r="V20" s="15">
        <v>2008</v>
      </c>
      <c r="W20" s="16">
        <v>-5.2990572159999996</v>
      </c>
      <c r="X20" s="16">
        <v>0</v>
      </c>
      <c r="Y20" s="23"/>
      <c r="Z20" s="1"/>
      <c r="AA20" s="15">
        <v>2008</v>
      </c>
      <c r="AB20" s="16">
        <v>284.11870258800002</v>
      </c>
      <c r="AC20" s="16">
        <v>225.320616965</v>
      </c>
      <c r="AD20" s="19">
        <f>AC20/AB20</f>
        <v>0.79305098507273208</v>
      </c>
      <c r="AE20" s="49"/>
      <c r="AF20" s="15">
        <v>2008</v>
      </c>
      <c r="AG20" s="20">
        <v>284.11870258800002</v>
      </c>
      <c r="AH20" s="20">
        <v>166.87241388800001</v>
      </c>
      <c r="AI20" s="21">
        <f>AH20/AG20</f>
        <v>0.58733343622922762</v>
      </c>
      <c r="AJ20" s="49"/>
      <c r="AK20" s="15">
        <v>2008</v>
      </c>
      <c r="AL20" s="20">
        <v>166.87241388800001</v>
      </c>
      <c r="AM20" s="16">
        <v>224.70710463707996</v>
      </c>
      <c r="AN20" s="24">
        <f>AM20/AL20</f>
        <v>1.3465802968961482</v>
      </c>
      <c r="AO20" s="3"/>
      <c r="AP20" s="15">
        <v>2008</v>
      </c>
      <c r="AQ20" s="51">
        <v>54.747753023000001</v>
      </c>
      <c r="AR20" s="16">
        <v>224.70710463707996</v>
      </c>
      <c r="AS20" s="25">
        <f>AQ20/AR20*365</f>
        <v>88.928785254338251</v>
      </c>
      <c r="AT20" s="26">
        <v>80</v>
      </c>
      <c r="AU20" s="53"/>
      <c r="AV20" s="15">
        <v>2008</v>
      </c>
      <c r="AW20" s="20">
        <v>35.874032423000003</v>
      </c>
      <c r="AX20" s="16">
        <v>224.70710463707996</v>
      </c>
      <c r="AY20" s="16">
        <f>(AW20/AX20)*365</f>
        <v>58.271507950506944</v>
      </c>
      <c r="AZ20" s="23">
        <v>35</v>
      </c>
      <c r="BA20" s="49"/>
    </row>
    <row r="21" spans="1:53" ht="15" thickBot="1" x14ac:dyDescent="0.35">
      <c r="A21" s="1"/>
      <c r="B21" s="15">
        <v>2009</v>
      </c>
      <c r="C21" s="16">
        <v>912.048086023</v>
      </c>
      <c r="D21" s="16">
        <v>214.52147528700004</v>
      </c>
      <c r="E21" s="17">
        <v>0.23520851430369677</v>
      </c>
      <c r="F21" s="1"/>
      <c r="G21" s="15">
        <v>2009</v>
      </c>
      <c r="H21" s="16">
        <f t="shared" ref="H21:H29" si="9">D21*1000</f>
        <v>214521.47528700004</v>
      </c>
      <c r="I21" s="47">
        <v>1724991</v>
      </c>
      <c r="J21" s="18">
        <f t="shared" ref="J21:J29" si="10">H21/I21</f>
        <v>0.12436092436830107</v>
      </c>
      <c r="K21" s="3"/>
      <c r="L21" s="15">
        <v>2009</v>
      </c>
      <c r="M21" s="16">
        <v>214.52147528700004</v>
      </c>
      <c r="N21" s="57">
        <v>-11.707388255</v>
      </c>
      <c r="O21" s="19">
        <f t="shared" ref="O21:O29" si="11">N21/M21</f>
        <v>-5.4574434747556785E-2</v>
      </c>
      <c r="P21" s="3"/>
      <c r="Q21" s="15">
        <v>2009</v>
      </c>
      <c r="R21" s="51">
        <v>21.652628547999999</v>
      </c>
      <c r="S21" s="51">
        <v>248.943155295</v>
      </c>
      <c r="T21" s="21">
        <f t="shared" ref="T21:T29" si="12">R21/S21</f>
        <v>8.6978204009431112E-2</v>
      </c>
      <c r="U21" s="53"/>
      <c r="V21" s="15">
        <v>2009</v>
      </c>
      <c r="W21" s="16">
        <v>-11.707388255</v>
      </c>
      <c r="X21" s="16">
        <v>-6.6768721720000004</v>
      </c>
      <c r="Y21" s="17">
        <f>X21/W21</f>
        <v>0.57031269712511989</v>
      </c>
      <c r="Z21" s="1"/>
      <c r="AA21" s="15">
        <v>2009</v>
      </c>
      <c r="AB21" s="16">
        <v>303.75962794100002</v>
      </c>
      <c r="AC21" s="16">
        <v>248.943155295</v>
      </c>
      <c r="AD21" s="19">
        <f t="shared" ref="AD21:AD29" si="13">AC21/AB21</f>
        <v>0.81953996646108884</v>
      </c>
      <c r="AE21" s="49"/>
      <c r="AF21" s="15">
        <v>2009</v>
      </c>
      <c r="AG21" s="20">
        <v>303.75962794100002</v>
      </c>
      <c r="AH21" s="20">
        <v>176.09262915400001</v>
      </c>
      <c r="AI21" s="21">
        <f t="shared" ref="AI21:AI29" si="14">AH21/AG21</f>
        <v>0.57971044522151871</v>
      </c>
      <c r="AJ21" s="49"/>
      <c r="AK21" s="15">
        <v>2009</v>
      </c>
      <c r="AL21" s="20">
        <v>176.09262915400001</v>
      </c>
      <c r="AM21" s="16">
        <v>214.52147528700004</v>
      </c>
      <c r="AN21" s="24">
        <f t="shared" ref="AN21:AN29" si="15">AM21/AL21</f>
        <v>1.2182308613235167</v>
      </c>
      <c r="AO21" s="3"/>
      <c r="AP21" s="15">
        <v>2009</v>
      </c>
      <c r="AQ21" s="51">
        <v>63.921200386999999</v>
      </c>
      <c r="AR21" s="16">
        <v>214.52147528700004</v>
      </c>
      <c r="AS21" s="25">
        <f t="shared" ref="AS21:AS29" si="16">AQ21/AR21*365</f>
        <v>108.75945221820349</v>
      </c>
      <c r="AT21" s="26">
        <v>92</v>
      </c>
      <c r="AU21" s="53"/>
      <c r="AV21" s="15">
        <v>2009</v>
      </c>
      <c r="AW21" s="20">
        <v>38.367968187000002</v>
      </c>
      <c r="AX21" s="16">
        <v>214.52147528700004</v>
      </c>
      <c r="AY21" s="16">
        <f t="shared" ref="AY21:AY28" si="17">(AW21/AX21)*365</f>
        <v>65.281615136755775</v>
      </c>
      <c r="AZ21" s="23">
        <v>29</v>
      </c>
      <c r="BA21" s="49"/>
    </row>
    <row r="22" spans="1:53" ht="15" thickBot="1" x14ac:dyDescent="0.35">
      <c r="A22" s="1"/>
      <c r="B22" s="15">
        <v>2010</v>
      </c>
      <c r="C22" s="16">
        <v>955.99821215099996</v>
      </c>
      <c r="D22" s="16">
        <v>210.82849727199994</v>
      </c>
      <c r="E22" s="17">
        <v>0.22053231333731779</v>
      </c>
      <c r="F22" s="1"/>
      <c r="G22" s="15">
        <v>2010</v>
      </c>
      <c r="H22" s="16">
        <f t="shared" si="9"/>
        <v>210828.49727199995</v>
      </c>
      <c r="I22" s="47">
        <v>1969421</v>
      </c>
      <c r="J22" s="18">
        <f t="shared" si="10"/>
        <v>0.10705100497658954</v>
      </c>
      <c r="K22" s="3"/>
      <c r="L22" s="15">
        <v>2010</v>
      </c>
      <c r="M22" s="16">
        <v>210.82849727199994</v>
      </c>
      <c r="N22" s="57">
        <v>-10.408959640999999</v>
      </c>
      <c r="O22" s="19">
        <f t="shared" si="11"/>
        <v>-4.9371692042043551E-2</v>
      </c>
      <c r="P22" s="3"/>
      <c r="Q22" s="15">
        <v>2010</v>
      </c>
      <c r="R22" s="51">
        <v>23.937993147</v>
      </c>
      <c r="S22" s="51">
        <v>264.77918205600002</v>
      </c>
      <c r="T22" s="21">
        <f t="shared" si="12"/>
        <v>9.0407383847636427E-2</v>
      </c>
      <c r="U22" s="53"/>
      <c r="V22" s="15">
        <v>2010</v>
      </c>
      <c r="W22" s="16">
        <v>-10.408959640999999</v>
      </c>
      <c r="X22" s="16">
        <v>-9.5569342220000006</v>
      </c>
      <c r="Y22" s="17">
        <f t="shared" ref="Y22:Y29" si="18">X22/W22</f>
        <v>0.91814499734978861</v>
      </c>
      <c r="Z22" s="1"/>
      <c r="AA22" s="15">
        <v>2010</v>
      </c>
      <c r="AB22" s="16">
        <v>317.62685222300001</v>
      </c>
      <c r="AC22" s="16">
        <v>264.77918205600002</v>
      </c>
      <c r="AD22" s="19">
        <f t="shared" si="13"/>
        <v>0.83361712085382311</v>
      </c>
      <c r="AE22" s="49"/>
      <c r="AF22" s="15">
        <v>2010</v>
      </c>
      <c r="AG22" s="20">
        <v>317.62685222300001</v>
      </c>
      <c r="AH22" s="20">
        <v>177.18182954900001</v>
      </c>
      <c r="AI22" s="21">
        <f t="shared" si="14"/>
        <v>0.5578301340360351</v>
      </c>
      <c r="AJ22" s="49"/>
      <c r="AK22" s="15">
        <v>2010</v>
      </c>
      <c r="AL22" s="20">
        <v>177.18182954900001</v>
      </c>
      <c r="AM22" s="16">
        <v>210.82849727199994</v>
      </c>
      <c r="AN22" s="24">
        <f t="shared" si="15"/>
        <v>1.1898990873310453</v>
      </c>
      <c r="AO22" s="3"/>
      <c r="AP22" s="15">
        <v>2010</v>
      </c>
      <c r="AQ22" s="51">
        <v>73.169644543000004</v>
      </c>
      <c r="AR22" s="16">
        <v>210.82849727199994</v>
      </c>
      <c r="AS22" s="25">
        <f t="shared" si="16"/>
        <v>126.67604523945892</v>
      </c>
      <c r="AT22" s="26">
        <v>98</v>
      </c>
      <c r="AU22" s="53"/>
      <c r="AV22" s="15">
        <v>2010</v>
      </c>
      <c r="AW22" s="20">
        <v>41.504830673000001</v>
      </c>
      <c r="AX22" s="16">
        <v>210.82849727199994</v>
      </c>
      <c r="AY22" s="16">
        <f t="shared" si="17"/>
        <v>71.855861003933498</v>
      </c>
      <c r="AZ22" s="23">
        <v>28</v>
      </c>
      <c r="BA22" s="49"/>
    </row>
    <row r="23" spans="1:53" ht="15" thickBot="1" x14ac:dyDescent="0.35">
      <c r="A23" s="1"/>
      <c r="B23" s="15">
        <v>2011</v>
      </c>
      <c r="C23" s="16">
        <v>1003.493102038</v>
      </c>
      <c r="D23" s="16">
        <v>210.73355142797993</v>
      </c>
      <c r="E23" s="17">
        <v>0.20999999999999994</v>
      </c>
      <c r="F23" s="1"/>
      <c r="G23" s="15">
        <v>2011</v>
      </c>
      <c r="H23" s="16">
        <f t="shared" si="9"/>
        <v>210733.55142797992</v>
      </c>
      <c r="I23" s="47">
        <v>1655724</v>
      </c>
      <c r="J23" s="18">
        <f t="shared" si="10"/>
        <v>0.12727577266982898</v>
      </c>
      <c r="K23" s="3"/>
      <c r="L23" s="15">
        <v>2011</v>
      </c>
      <c r="M23" s="16">
        <v>210.73355142797993</v>
      </c>
      <c r="N23" s="57">
        <v>-9.3757308649999995</v>
      </c>
      <c r="O23" s="19">
        <f t="shared" si="11"/>
        <v>-4.4490926107721575E-2</v>
      </c>
      <c r="P23" s="3"/>
      <c r="Q23" s="15">
        <v>2011</v>
      </c>
      <c r="R23" s="51">
        <v>24.360687915</v>
      </c>
      <c r="S23" s="51">
        <v>292.359272524</v>
      </c>
      <c r="T23" s="21">
        <f t="shared" si="12"/>
        <v>8.3324492172555303E-2</v>
      </c>
      <c r="U23" s="53"/>
      <c r="V23" s="15">
        <v>2011</v>
      </c>
      <c r="W23" s="16">
        <v>-9.3757308649999995</v>
      </c>
      <c r="X23" s="16">
        <v>-22.085545450000001</v>
      </c>
      <c r="Y23" s="17">
        <f t="shared" si="18"/>
        <v>2.355607873989459</v>
      </c>
      <c r="Z23" s="1"/>
      <c r="AA23" s="15">
        <v>2011</v>
      </c>
      <c r="AB23" s="16">
        <v>362.75234469999998</v>
      </c>
      <c r="AC23" s="16">
        <v>292.359272524</v>
      </c>
      <c r="AD23" s="19">
        <f t="shared" si="13"/>
        <v>0.80594729929529252</v>
      </c>
      <c r="AE23" s="49"/>
      <c r="AF23" s="15">
        <v>2011</v>
      </c>
      <c r="AG23" s="20">
        <v>362.75234469999998</v>
      </c>
      <c r="AH23" s="20">
        <v>213.648897035</v>
      </c>
      <c r="AI23" s="21">
        <f t="shared" si="14"/>
        <v>0.58896627453005135</v>
      </c>
      <c r="AJ23" s="49"/>
      <c r="AK23" s="15">
        <v>2011</v>
      </c>
      <c r="AL23" s="20">
        <v>213.648897035</v>
      </c>
      <c r="AM23" s="16">
        <v>210.73355142797993</v>
      </c>
      <c r="AN23" s="24">
        <f t="shared" si="15"/>
        <v>0.98635450195400498</v>
      </c>
      <c r="AO23" s="3"/>
      <c r="AP23" s="15">
        <v>2011</v>
      </c>
      <c r="AQ23" s="51">
        <v>79.181904321000005</v>
      </c>
      <c r="AR23" s="16">
        <v>210.73355142797993</v>
      </c>
      <c r="AS23" s="25">
        <f t="shared" si="16"/>
        <v>137.14662369291636</v>
      </c>
      <c r="AT23" s="26">
        <v>96</v>
      </c>
      <c r="AU23" s="53"/>
      <c r="AV23" s="15">
        <v>2011</v>
      </c>
      <c r="AW23" s="20">
        <v>41.356674583999997</v>
      </c>
      <c r="AX23" s="16">
        <v>210.73355142797993</v>
      </c>
      <c r="AY23" s="16">
        <f t="shared" si="17"/>
        <v>71.631622591046749</v>
      </c>
      <c r="AZ23" s="23">
        <v>30</v>
      </c>
      <c r="BA23" s="49"/>
    </row>
    <row r="24" spans="1:53" ht="15" thickBot="1" x14ac:dyDescent="0.35">
      <c r="A24" s="1"/>
      <c r="B24" s="15">
        <v>2012</v>
      </c>
      <c r="C24" s="16">
        <v>1036.7066976579999</v>
      </c>
      <c r="D24" s="16">
        <v>205.2679261362839</v>
      </c>
      <c r="E24" s="17">
        <v>0.19799999999999993</v>
      </c>
      <c r="F24" s="1"/>
      <c r="G24" s="15">
        <v>2012</v>
      </c>
      <c r="H24" s="16">
        <f t="shared" si="9"/>
        <v>205267.9261362839</v>
      </c>
      <c r="I24" s="47">
        <v>1634398</v>
      </c>
      <c r="J24" s="18">
        <f t="shared" si="10"/>
        <v>0.12559237476813109</v>
      </c>
      <c r="K24" s="3"/>
      <c r="L24" s="15">
        <v>2012</v>
      </c>
      <c r="M24" s="16">
        <v>205.2679261362839</v>
      </c>
      <c r="N24" s="57">
        <v>-9.5847353609999999</v>
      </c>
      <c r="O24" s="19">
        <f t="shared" si="11"/>
        <v>-4.6693779887640063E-2</v>
      </c>
      <c r="P24" s="3"/>
      <c r="Q24" s="15">
        <v>2012</v>
      </c>
      <c r="R24" s="51">
        <v>26.002506074999999</v>
      </c>
      <c r="S24" s="51">
        <v>321.96805839000001</v>
      </c>
      <c r="T24" s="21">
        <f t="shared" si="12"/>
        <v>8.0761135763048761E-2</v>
      </c>
      <c r="U24" s="53"/>
      <c r="V24" s="15">
        <v>2012</v>
      </c>
      <c r="W24" s="16">
        <v>-9.5847353609999999</v>
      </c>
      <c r="X24" s="16">
        <v>29.131308657999998</v>
      </c>
      <c r="Y24" s="17">
        <f t="shared" si="18"/>
        <v>-3.0393440779319185</v>
      </c>
      <c r="Z24" s="1"/>
      <c r="AA24" s="15">
        <v>2012</v>
      </c>
      <c r="AB24" s="16">
        <v>355.307371026</v>
      </c>
      <c r="AC24" s="16">
        <v>321.96805839000001</v>
      </c>
      <c r="AD24" s="19">
        <f t="shared" si="13"/>
        <v>0.90616768647459234</v>
      </c>
      <c r="AE24" s="49"/>
      <c r="AF24" s="15">
        <v>2012</v>
      </c>
      <c r="AG24" s="20">
        <v>355.307371026</v>
      </c>
      <c r="AH24" s="20">
        <v>194.11328662</v>
      </c>
      <c r="AI24" s="21">
        <f t="shared" si="14"/>
        <v>0.54632496381786444</v>
      </c>
      <c r="AJ24" s="49"/>
      <c r="AK24" s="15">
        <v>2012</v>
      </c>
      <c r="AL24" s="20">
        <v>194.11328662</v>
      </c>
      <c r="AM24" s="16">
        <v>205.2679261362839</v>
      </c>
      <c r="AN24" s="24">
        <f t="shared" si="15"/>
        <v>1.0574645852971438</v>
      </c>
      <c r="AO24" s="3"/>
      <c r="AP24" s="15">
        <v>2012</v>
      </c>
      <c r="AQ24" s="51">
        <v>86.663023377000002</v>
      </c>
      <c r="AR24" s="16">
        <v>205.2679261362839</v>
      </c>
      <c r="AS24" s="25">
        <f t="shared" si="16"/>
        <v>154.10105284350905</v>
      </c>
      <c r="AT24" s="26">
        <v>100</v>
      </c>
      <c r="AU24" s="53"/>
      <c r="AV24" s="15">
        <v>2012</v>
      </c>
      <c r="AW24" s="20">
        <v>44.046111402000001</v>
      </c>
      <c r="AX24" s="16">
        <v>205.2679261362839</v>
      </c>
      <c r="AY24" s="16">
        <f t="shared" si="17"/>
        <v>78.321201779259368</v>
      </c>
      <c r="AZ24" s="23">
        <v>30</v>
      </c>
      <c r="BA24" s="49"/>
    </row>
    <row r="25" spans="1:53" ht="15" thickBot="1" x14ac:dyDescent="0.35">
      <c r="A25" s="1"/>
      <c r="B25" s="15">
        <v>2013</v>
      </c>
      <c r="C25" s="16">
        <v>1061.8680884610001</v>
      </c>
      <c r="D25" s="16">
        <v>183.7451723050001</v>
      </c>
      <c r="E25" s="17">
        <v>0.17303954634450683</v>
      </c>
      <c r="F25" s="1"/>
      <c r="G25" s="15">
        <v>2013</v>
      </c>
      <c r="H25" s="16">
        <f t="shared" si="9"/>
        <v>183745.1723050001</v>
      </c>
      <c r="I25" s="47">
        <v>1634343</v>
      </c>
      <c r="J25" s="18">
        <f t="shared" si="10"/>
        <v>0.11242754568961356</v>
      </c>
      <c r="K25" s="3"/>
      <c r="L25" s="15">
        <v>2013</v>
      </c>
      <c r="M25" s="16">
        <v>183.7451723050001</v>
      </c>
      <c r="N25" s="57">
        <v>-7.6054048910000001</v>
      </c>
      <c r="O25" s="19">
        <f t="shared" si="11"/>
        <v>-4.1391046064468716E-2</v>
      </c>
      <c r="P25" s="3"/>
      <c r="Q25" s="15">
        <v>2013</v>
      </c>
      <c r="R25" s="51">
        <v>28.437600420999999</v>
      </c>
      <c r="S25" s="51">
        <v>320.796641061</v>
      </c>
      <c r="T25" s="21">
        <f t="shared" si="12"/>
        <v>8.8646814776319749E-2</v>
      </c>
      <c r="U25" s="53"/>
      <c r="V25" s="15">
        <v>2013</v>
      </c>
      <c r="W25" s="16">
        <v>-7.6054048910000001</v>
      </c>
      <c r="X25" s="16">
        <v>-2.5700658340000002</v>
      </c>
      <c r="Y25" s="17">
        <f t="shared" si="18"/>
        <v>0.33792623414978684</v>
      </c>
      <c r="Z25" s="1"/>
      <c r="AA25" s="15">
        <v>2013</v>
      </c>
      <c r="AB25" s="16">
        <v>346.06709734600003</v>
      </c>
      <c r="AC25" s="16">
        <v>320.796641061</v>
      </c>
      <c r="AD25" s="19">
        <f t="shared" si="13"/>
        <v>0.9269781597880874</v>
      </c>
      <c r="AE25" s="49"/>
      <c r="AF25" s="15">
        <v>2013</v>
      </c>
      <c r="AG25" s="20">
        <v>346.06709734600003</v>
      </c>
      <c r="AH25" s="20">
        <v>189.83662319199999</v>
      </c>
      <c r="AI25" s="21">
        <f t="shared" si="14"/>
        <v>0.54855438337785734</v>
      </c>
      <c r="AJ25" s="49"/>
      <c r="AK25" s="15">
        <v>2013</v>
      </c>
      <c r="AL25" s="20">
        <v>189.83662319199999</v>
      </c>
      <c r="AM25" s="16">
        <v>183.7451723050001</v>
      </c>
      <c r="AN25" s="24">
        <f t="shared" si="15"/>
        <v>0.96791214053128716</v>
      </c>
      <c r="AO25" s="3"/>
      <c r="AP25" s="15">
        <v>2013</v>
      </c>
      <c r="AQ25" s="51">
        <v>84.127949455000007</v>
      </c>
      <c r="AR25" s="16">
        <v>183.7451723050001</v>
      </c>
      <c r="AS25" s="25">
        <f t="shared" si="16"/>
        <v>167.11569161721812</v>
      </c>
      <c r="AT25" s="26">
        <v>102</v>
      </c>
      <c r="AU25" s="53"/>
      <c r="AV25" s="15">
        <v>2013</v>
      </c>
      <c r="AW25" s="20">
        <v>43.664924278000001</v>
      </c>
      <c r="AX25" s="16">
        <v>183.7451723050001</v>
      </c>
      <c r="AY25" s="16">
        <f t="shared" si="17"/>
        <v>86.738046837034105</v>
      </c>
      <c r="AZ25" s="23">
        <v>31</v>
      </c>
      <c r="BA25" s="49"/>
    </row>
    <row r="26" spans="1:53" ht="15" thickBot="1" x14ac:dyDescent="0.35">
      <c r="A26" s="1"/>
      <c r="B26" s="15">
        <v>2014</v>
      </c>
      <c r="C26" s="16">
        <v>1116.9722122319999</v>
      </c>
      <c r="D26" s="16">
        <v>170.32957579499998</v>
      </c>
      <c r="E26" s="17">
        <v>0.15249222310968449</v>
      </c>
      <c r="F26" s="1"/>
      <c r="G26" s="15">
        <v>2014</v>
      </c>
      <c r="H26" s="16">
        <f t="shared" si="9"/>
        <v>170329.57579499998</v>
      </c>
      <c r="I26" s="47">
        <v>1576650</v>
      </c>
      <c r="J26" s="18">
        <f t="shared" si="10"/>
        <v>0.10803258541527921</v>
      </c>
      <c r="K26" s="3"/>
      <c r="L26" s="15">
        <v>2014</v>
      </c>
      <c r="M26" s="16">
        <v>170.32957579499998</v>
      </c>
      <c r="N26" s="57">
        <v>-3.2735879790000002</v>
      </c>
      <c r="O26" s="19">
        <f t="shared" si="11"/>
        <v>-1.921914009191172E-2</v>
      </c>
      <c r="P26" s="3"/>
      <c r="Q26" s="15">
        <v>2014</v>
      </c>
      <c r="R26" s="51">
        <v>31.903166887000001</v>
      </c>
      <c r="S26" s="51">
        <v>321.92493376200002</v>
      </c>
      <c r="T26" s="21">
        <f t="shared" si="12"/>
        <v>9.910126101194168E-2</v>
      </c>
      <c r="U26" s="53"/>
      <c r="V26" s="15">
        <v>2014</v>
      </c>
      <c r="W26" s="16">
        <v>-3.2735879790000002</v>
      </c>
      <c r="X26" s="16">
        <v>-4.4944569029999997</v>
      </c>
      <c r="Y26" s="17">
        <f>X26/W26</f>
        <v>1.3729452001387616</v>
      </c>
      <c r="Z26" s="1"/>
      <c r="AA26" s="15">
        <v>2014</v>
      </c>
      <c r="AB26" s="16">
        <v>349.56572587599999</v>
      </c>
      <c r="AC26" s="16">
        <v>321.92493376200002</v>
      </c>
      <c r="AD26" s="19">
        <f t="shared" si="13"/>
        <v>0.92092819728040254</v>
      </c>
      <c r="AE26" s="49"/>
      <c r="AF26" s="15">
        <v>2014</v>
      </c>
      <c r="AG26" s="20">
        <v>349.56572587599999</v>
      </c>
      <c r="AH26" s="20">
        <v>181.27717950799999</v>
      </c>
      <c r="AI26" s="21">
        <f t="shared" si="14"/>
        <v>0.51857824177048661</v>
      </c>
      <c r="AJ26" s="49"/>
      <c r="AK26" s="15">
        <v>2014</v>
      </c>
      <c r="AL26" s="20">
        <v>181.27717950799999</v>
      </c>
      <c r="AM26" s="16">
        <v>170.32957579499998</v>
      </c>
      <c r="AN26" s="24">
        <f t="shared" si="15"/>
        <v>0.9396084838548755</v>
      </c>
      <c r="AO26" s="3"/>
      <c r="AP26" s="15">
        <v>2014</v>
      </c>
      <c r="AQ26" s="51">
        <v>91.523028862000004</v>
      </c>
      <c r="AR26" s="16">
        <v>170.32957579499998</v>
      </c>
      <c r="AS26" s="25">
        <f t="shared" si="16"/>
        <v>196.12510263535003</v>
      </c>
      <c r="AT26" s="26">
        <v>104</v>
      </c>
      <c r="AU26" s="53"/>
      <c r="AV26" s="15">
        <v>2014</v>
      </c>
      <c r="AW26" s="20">
        <v>44.862350618999997</v>
      </c>
      <c r="AX26" s="16">
        <v>170.32957579499998</v>
      </c>
      <c r="AY26" s="16">
        <f t="shared" si="17"/>
        <v>96.135729215006236</v>
      </c>
      <c r="AZ26" s="23">
        <v>32</v>
      </c>
      <c r="BA26" s="49"/>
    </row>
    <row r="27" spans="1:53" ht="15" thickBot="1" x14ac:dyDescent="0.35">
      <c r="A27" s="1"/>
      <c r="B27" s="15">
        <v>2015</v>
      </c>
      <c r="C27" s="16">
        <v>1193.6936350799999</v>
      </c>
      <c r="D27" s="16">
        <v>184.7081261489999</v>
      </c>
      <c r="E27" s="17">
        <v>0.15473662648508718</v>
      </c>
      <c r="F27" s="1"/>
      <c r="G27" s="15">
        <v>2015</v>
      </c>
      <c r="H27" s="16">
        <f t="shared" si="9"/>
        <v>184708.1261489999</v>
      </c>
      <c r="I27" s="47">
        <v>1589672</v>
      </c>
      <c r="J27" s="18">
        <f t="shared" si="10"/>
        <v>0.11619260208961339</v>
      </c>
      <c r="K27" s="3"/>
      <c r="L27" s="15">
        <v>2015</v>
      </c>
      <c r="M27" s="16">
        <v>184.7081261489999</v>
      </c>
      <c r="N27" s="16">
        <v>0.26951056499999998</v>
      </c>
      <c r="O27" s="19">
        <f t="shared" si="11"/>
        <v>1.459115906912465E-3</v>
      </c>
      <c r="P27" s="3"/>
      <c r="Q27" s="15">
        <v>2015</v>
      </c>
      <c r="R27" s="51">
        <v>38.485130886</v>
      </c>
      <c r="S27" s="51">
        <v>355.59745346800003</v>
      </c>
      <c r="T27" s="21">
        <f t="shared" si="12"/>
        <v>0.10822667741478427</v>
      </c>
      <c r="U27" s="53"/>
      <c r="V27" s="15">
        <v>2015</v>
      </c>
      <c r="W27" s="16">
        <v>0.26951056499999998</v>
      </c>
      <c r="X27" s="16">
        <v>2.7931184170000001</v>
      </c>
      <c r="Y27" s="17">
        <f t="shared" si="18"/>
        <v>10.363669479895901</v>
      </c>
      <c r="Z27" s="1"/>
      <c r="AA27" s="15">
        <v>2015</v>
      </c>
      <c r="AB27" s="16">
        <v>381.24403633600002</v>
      </c>
      <c r="AC27" s="16">
        <v>355.59745346800003</v>
      </c>
      <c r="AD27" s="19">
        <f t="shared" si="13"/>
        <v>0.93272922216835152</v>
      </c>
      <c r="AE27" s="49"/>
      <c r="AF27" s="15">
        <v>2015</v>
      </c>
      <c r="AG27" s="20">
        <v>381.24403633600002</v>
      </c>
      <c r="AH27" s="20">
        <v>200.567679605</v>
      </c>
      <c r="AI27" s="21">
        <f t="shared" si="14"/>
        <v>0.52608738888766415</v>
      </c>
      <c r="AJ27" s="49"/>
      <c r="AK27" s="15">
        <v>2015</v>
      </c>
      <c r="AL27" s="20">
        <v>200.567679605</v>
      </c>
      <c r="AM27" s="16">
        <v>184.7081261489999</v>
      </c>
      <c r="AN27" s="24">
        <f t="shared" si="15"/>
        <v>0.92092667429152064</v>
      </c>
      <c r="AO27" s="3"/>
      <c r="AP27" s="15">
        <v>2015</v>
      </c>
      <c r="AQ27" s="51">
        <v>97.074513479999993</v>
      </c>
      <c r="AR27" s="16">
        <v>184.7081261489999</v>
      </c>
      <c r="AS27" s="25">
        <f t="shared" si="16"/>
        <v>191.82803788295507</v>
      </c>
      <c r="AT27" s="26">
        <v>114</v>
      </c>
      <c r="AU27" s="53"/>
      <c r="AV27" s="15">
        <v>2015</v>
      </c>
      <c r="AW27" s="20">
        <v>45.116712364999998</v>
      </c>
      <c r="AX27" s="16">
        <v>184.7081261489999</v>
      </c>
      <c r="AY27" s="16">
        <f t="shared" si="17"/>
        <v>89.154713203797854</v>
      </c>
      <c r="AZ27" s="23">
        <v>33</v>
      </c>
      <c r="BA27" s="49"/>
    </row>
    <row r="28" spans="1:53" ht="15" thickBot="1" x14ac:dyDescent="0.35">
      <c r="A28" s="1"/>
      <c r="B28" s="15">
        <v>2016</v>
      </c>
      <c r="C28" s="16">
        <v>1251.259930836</v>
      </c>
      <c r="D28" s="16">
        <v>194.44147249299999</v>
      </c>
      <c r="E28" s="17">
        <v>0.15539654687342899</v>
      </c>
      <c r="F28" s="1"/>
      <c r="G28" s="15">
        <v>2016</v>
      </c>
      <c r="H28" s="16">
        <f t="shared" si="9"/>
        <v>194441.47249299998</v>
      </c>
      <c r="I28" s="47">
        <v>1569928</v>
      </c>
      <c r="J28" s="18">
        <f t="shared" si="10"/>
        <v>0.12385375156886175</v>
      </c>
      <c r="K28" s="3"/>
      <c r="L28" s="15">
        <v>2016</v>
      </c>
      <c r="M28" s="16">
        <v>194.44147249299999</v>
      </c>
      <c r="N28" s="16">
        <v>2.0025173619999999</v>
      </c>
      <c r="O28" s="19">
        <f t="shared" si="11"/>
        <v>1.0298818129306707E-2</v>
      </c>
      <c r="P28" s="3"/>
      <c r="Q28" s="15">
        <v>2016</v>
      </c>
      <c r="R28" s="51">
        <v>39.813598990999999</v>
      </c>
      <c r="S28" s="51">
        <v>355.926702992</v>
      </c>
      <c r="T28" s="21">
        <f t="shared" si="12"/>
        <v>0.11185898292069103</v>
      </c>
      <c r="U28" s="53"/>
      <c r="V28" s="15">
        <v>2016</v>
      </c>
      <c r="W28" s="16">
        <v>2.0025173619999999</v>
      </c>
      <c r="X28" s="16">
        <v>2.9941699669999999</v>
      </c>
      <c r="Y28" s="17">
        <f t="shared" si="18"/>
        <v>1.495202999892892</v>
      </c>
      <c r="Z28" s="1"/>
      <c r="AA28" s="15">
        <v>2016</v>
      </c>
      <c r="AB28" s="16">
        <v>384.46939550299999</v>
      </c>
      <c r="AC28" s="16">
        <v>355.926702992</v>
      </c>
      <c r="AD28" s="19">
        <f t="shared" si="13"/>
        <v>0.92576082038036422</v>
      </c>
      <c r="AE28" s="49"/>
      <c r="AF28" s="15">
        <v>2016</v>
      </c>
      <c r="AG28" s="20">
        <v>384.46939550299999</v>
      </c>
      <c r="AH28" s="20">
        <v>198.463811679</v>
      </c>
      <c r="AI28" s="21">
        <f t="shared" si="14"/>
        <v>0.51620184597359298</v>
      </c>
      <c r="AJ28" s="49"/>
      <c r="AK28" s="15">
        <v>2016</v>
      </c>
      <c r="AL28" s="20">
        <v>198.463811679</v>
      </c>
      <c r="AM28" s="16">
        <v>194.44147249299999</v>
      </c>
      <c r="AN28" s="24">
        <f t="shared" si="15"/>
        <v>0.97973263159680801</v>
      </c>
      <c r="AO28" s="3"/>
      <c r="AP28" s="15">
        <v>2016</v>
      </c>
      <c r="AQ28" s="51">
        <v>99.757272155999999</v>
      </c>
      <c r="AR28" s="16">
        <v>194.44147249299999</v>
      </c>
      <c r="AS28" s="25">
        <f t="shared" si="16"/>
        <v>187.26151304090143</v>
      </c>
      <c r="AT28" s="26">
        <v>104</v>
      </c>
      <c r="AU28" s="53"/>
      <c r="AV28" s="15">
        <v>2016</v>
      </c>
      <c r="AW28" s="20">
        <v>46.434712677</v>
      </c>
      <c r="AX28" s="16">
        <v>194.44147249299999</v>
      </c>
      <c r="AY28" s="16">
        <f t="shared" si="17"/>
        <v>87.165921497098111</v>
      </c>
      <c r="AZ28" s="23">
        <v>34</v>
      </c>
      <c r="BA28" s="49"/>
    </row>
    <row r="29" spans="1:53" ht="15" thickBot="1" x14ac:dyDescent="0.35">
      <c r="A29" s="1"/>
      <c r="B29" s="27">
        <v>2017</v>
      </c>
      <c r="C29" s="28">
        <v>1351.3607253028802</v>
      </c>
      <c r="D29" s="28">
        <v>193.70546929588022</v>
      </c>
      <c r="E29" s="29">
        <v>0.14334105296161029</v>
      </c>
      <c r="F29" s="1"/>
      <c r="G29" s="27">
        <v>2017</v>
      </c>
      <c r="H29" s="28">
        <f t="shared" si="9"/>
        <v>193705.46929588023</v>
      </c>
      <c r="I29" s="48">
        <v>1650212</v>
      </c>
      <c r="J29" s="30">
        <f t="shared" si="10"/>
        <v>0.11738217228809404</v>
      </c>
      <c r="K29" s="3"/>
      <c r="L29" s="27">
        <v>2017</v>
      </c>
      <c r="M29" s="28">
        <v>193.70546929588022</v>
      </c>
      <c r="N29" s="28">
        <v>4.2763459079999997</v>
      </c>
      <c r="O29" s="31">
        <f t="shared" si="11"/>
        <v>2.2076536731484794E-2</v>
      </c>
      <c r="P29" s="3"/>
      <c r="Q29" s="27">
        <v>2017</v>
      </c>
      <c r="R29" s="52">
        <v>41.783454122999999</v>
      </c>
      <c r="S29" s="52">
        <v>365.92678716</v>
      </c>
      <c r="T29" s="33">
        <f t="shared" si="12"/>
        <v>0.11418528402166511</v>
      </c>
      <c r="U29" s="53"/>
      <c r="V29" s="27">
        <v>2017</v>
      </c>
      <c r="W29" s="28">
        <v>4.2763459079999997</v>
      </c>
      <c r="X29" s="28">
        <v>15.050929544000001</v>
      </c>
      <c r="Y29" s="29">
        <f t="shared" si="18"/>
        <v>3.519577196934276</v>
      </c>
      <c r="Z29" s="1"/>
      <c r="AA29" s="27">
        <v>2017</v>
      </c>
      <c r="AB29" s="28">
        <v>402.78330259199998</v>
      </c>
      <c r="AC29" s="28">
        <v>365.92678716</v>
      </c>
      <c r="AD29" s="31">
        <f t="shared" si="13"/>
        <v>0.90849542373077508</v>
      </c>
      <c r="AE29" s="49"/>
      <c r="AF29" s="27">
        <v>2017</v>
      </c>
      <c r="AG29" s="32">
        <v>402.78330259199998</v>
      </c>
      <c r="AH29" s="32">
        <v>165.09812378500001</v>
      </c>
      <c r="AI29" s="33">
        <f t="shared" si="14"/>
        <v>0.40989316767243561</v>
      </c>
      <c r="AJ29" s="49"/>
      <c r="AK29" s="27">
        <v>2017</v>
      </c>
      <c r="AL29" s="32">
        <v>165.09812378500001</v>
      </c>
      <c r="AM29" s="28">
        <v>193.70546929588022</v>
      </c>
      <c r="AN29" s="35">
        <f t="shared" si="15"/>
        <v>1.1732748068544636</v>
      </c>
      <c r="AO29" s="3"/>
      <c r="AP29" s="27">
        <v>2017</v>
      </c>
      <c r="AQ29" s="52">
        <v>105.40267839099999</v>
      </c>
      <c r="AR29" s="28">
        <v>193.70546929588022</v>
      </c>
      <c r="AS29" s="36">
        <f t="shared" si="16"/>
        <v>198.61069360901743</v>
      </c>
      <c r="AT29" s="37">
        <v>112</v>
      </c>
      <c r="AU29" s="53"/>
      <c r="AV29" s="27">
        <v>2017</v>
      </c>
      <c r="AW29" s="32">
        <v>48.209489179999998</v>
      </c>
      <c r="AX29" s="28">
        <v>193.70546929588022</v>
      </c>
      <c r="AY29" s="28">
        <f>(AW29/AX29)*365</f>
        <v>90.841335635298179</v>
      </c>
      <c r="AZ29" s="38">
        <v>38</v>
      </c>
      <c r="BA29" s="49"/>
    </row>
    <row r="30" spans="1:53" ht="15" thickBot="1" x14ac:dyDescent="0.35">
      <c r="A30" s="1"/>
      <c r="B30" s="1"/>
      <c r="C30" s="1"/>
      <c r="D30" s="1"/>
      <c r="E30" s="1"/>
      <c r="F30" s="1"/>
      <c r="G30" s="39"/>
      <c r="H30" s="39"/>
      <c r="I30" s="39"/>
      <c r="J30" s="39"/>
      <c r="K30" s="1"/>
      <c r="L30" s="39"/>
      <c r="M30" s="39"/>
      <c r="N30" s="56"/>
      <c r="O30" s="39"/>
      <c r="P30" s="1"/>
      <c r="Q30" s="39"/>
      <c r="R30" s="39"/>
      <c r="S30" s="39"/>
      <c r="T30" s="3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39"/>
      <c r="AQ30" s="39"/>
      <c r="AR30" s="39"/>
      <c r="AS30" s="39"/>
      <c r="AT30" s="39"/>
      <c r="AU30" s="1"/>
      <c r="AV30" s="1"/>
      <c r="AW30" s="1"/>
      <c r="AX30" s="1"/>
      <c r="AY30" s="1"/>
      <c r="AZ30" s="1"/>
      <c r="BA30" s="1"/>
    </row>
    <row r="31" spans="1:53" ht="15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" thickBo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" thickBo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" thickBo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" thickBo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" thickBo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" thickBo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" thickBo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" thickBo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" thickBo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" thickBot="1" x14ac:dyDescent="0.35">
      <c r="A51" s="1"/>
      <c r="BA5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 - MICI</vt:lpstr>
    </vt:vector>
  </TitlesOfParts>
  <Company>Coface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 Iancu</dc:creator>
  <cp:lastModifiedBy>GUDA Iancu</cp:lastModifiedBy>
  <dcterms:created xsi:type="dcterms:W3CDTF">2018-07-21T05:43:02Z</dcterms:created>
  <dcterms:modified xsi:type="dcterms:W3CDTF">2018-07-28T11:35:08Z</dcterms:modified>
</cp:coreProperties>
</file>